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<sst xmlns="http://schemas.openxmlformats.org/spreadsheetml/2006/main" count="113" uniqueCount="60">
  <si>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Szkoła Podstawowa z Oddziałami Integracyjnymi nr 21 im. H. Sienkiewicza w Gliwicach</t>
  </si>
  <si>
    <t>Lp.</t>
  </si>
  <si>
    <t>Symbol
Grupy</t>
  </si>
  <si>
    <t>Wyszczególnienie</t>
  </si>
  <si>
    <t>Wartość majątku</t>
  </si>
  <si>
    <t>Dynamika
2017/2018</t>
  </si>
  <si>
    <t>Zmiana
wartości</t>
  </si>
  <si>
    <t>1.</t>
  </si>
  <si>
    <t>Grunty</t>
  </si>
  <si>
    <t>Brutto</t>
  </si>
  <si>
    <t>umorzenie</t>
  </si>
  <si>
    <t>netto</t>
  </si>
  <si>
    <t>Grunty - prawo wieczystego użytkowania</t>
  </si>
  <si>
    <t>RAZEM GRUNTY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</si>
  <si>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</si>
  <si>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</si>
  <si>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</si>
  <si>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</si>
  <si>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</si>
  <si>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</si>
  <si>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</si>
  <si>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</si>
  <si>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</si>
  <si>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</si>
  <si>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</si>
  <si>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</si>
  <si>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
i aparaty ogólnego zastosowania</t>
  </si>
  <si>
    <t>6.</t>
  </si>
  <si>
    <t>V</t>
  </si>
  <si>
    <t>Specjalistyczne maszyny, urządzenia 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</si>
  <si>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</si>
  <si>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</si>
  <si>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</si>
  <si>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</si>
  <si>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</si>
  <si>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</si>
  <si>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</si>
  <si>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</si>
  <si>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 i wyposażenie</t>
  </si>
  <si>
    <t>RAZEM ŚRODKI TRWAŁE</t>
  </si>
  <si>
    <t>POZOSTAŁE ŚRODKI TRWAŁE</t>
  </si>
  <si>
    <t>10.</t>
  </si>
  <si>
    <t>Wyposażenie w użytkowaniu</t>
  </si>
  <si>
    <t>ZBIORY BIBLIOTECZNE</t>
  </si>
  <si>
    <t>11.</t>
  </si>
  <si>
    <t>Zbiory biblioteczne</t>
  </si>
  <si>
    <t>DOBRA KULTURY</t>
  </si>
  <si>
    <t>12.</t>
  </si>
  <si>
    <t>Dobra kultury</t>
  </si>
  <si>
    <t>WARTOŚCI NIEMATERIALNE I PRAWNE</t>
  </si>
  <si>
    <t>13.</t>
  </si>
  <si>
    <t>Wartości niematerialne i prawne</t>
  </si>
  <si>
    <t>DŁUGOTERMINOWE AKTYWA FINANSOWE</t>
  </si>
  <si>
    <t>14.</t>
  </si>
  <si>
    <t>Akcje, udziały, inne papiery i inne aktywa finansowe</t>
  </si>
  <si>
    <t>odpis aktualizujący</t>
  </si>
  <si>
    <t>ŚRODKI TRWAŁE W BUDOWIE</t>
  </si>
  <si>
    <t>15.</t>
  </si>
  <si>
    <t>Środki trwałe w budowie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</si>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</sst>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10" fontId="19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10" fontId="18" fillId="0" borderId="11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8"/>
  <sheetViews>
    <sheetView tabSelected="1" zoomScalePageLayoutView="0" workbookViewId="0" topLeftCell="A57">
      <selection activeCell="E75" sqref="E75"/>
    </sheetView>
  </sheetViews>
  <sheetFormatPr defaultColWidth="9.140625" defaultRowHeight="15"/>
  <cols>
    <col min="6" max="6" width="9.8515625" style="0" customWidth="1"/>
    <col min="7" max="7" width="10.28125" style="0" customWidth="1"/>
    <col min="8" max="8" width="10.8515625" style="0" customWidth="1"/>
  </cols>
  <sheetData>
    <row r="1" spans="7:9" ht="14.25">
      <c r="G1" s="1"/>
      <c r="H1" s="1"/>
      <c r="I1" s="1"/>
    </row>
    <row r="2" spans="2:9" ht="14.25">
      <c r="B2" s="2" t="s">
        <v>0</v>
      </c>
      <c r="C2" s="2"/>
      <c r="D2" s="2"/>
      <c r="E2" s="2"/>
      <c r="F2" s="2"/>
      <c r="G2" s="2"/>
      <c r="H2" s="2"/>
      <c r="I2" s="2"/>
    </row>
    <row r="3" spans="2:9" ht="14.25">
      <c r="B3" s="3" t="s">
        <v>1</v>
      </c>
      <c r="C3" s="4" t="s">
        <v>2</v>
      </c>
      <c r="D3" s="3" t="s">
        <v>3</v>
      </c>
      <c r="E3" s="3"/>
      <c r="F3" s="3" t="s">
        <v>4</v>
      </c>
      <c r="G3" s="3"/>
      <c r="H3" s="3"/>
      <c r="I3" s="4" t="s">
        <v>5</v>
      </c>
    </row>
    <row r="4" spans="2:9" ht="22.5">
      <c r="B4" s="3"/>
      <c r="C4" s="4"/>
      <c r="D4" s="3"/>
      <c r="E4" s="3"/>
      <c r="F4" s="5">
        <v>43100</v>
      </c>
      <c r="G4" s="5">
        <v>43465</v>
      </c>
      <c r="H4" s="6" t="s">
        <v>6</v>
      </c>
      <c r="I4" s="4"/>
    </row>
    <row r="5" spans="2:9" ht="14.25">
      <c r="B5" s="7" t="s">
        <v>7</v>
      </c>
      <c r="C5" s="3">
        <v>0</v>
      </c>
      <c r="D5" s="8" t="s">
        <v>8</v>
      </c>
      <c r="E5" s="9" t="s">
        <v>9</v>
      </c>
      <c r="F5" s="10">
        <v>530397.7</v>
      </c>
      <c r="G5" s="10">
        <v>530397.7</v>
      </c>
      <c r="H5" s="10">
        <f aca="true" t="shared" si="0" ref="H5:H13">G5-F5</f>
        <v>0</v>
      </c>
      <c r="I5" s="11">
        <f aca="true" t="shared" si="1" ref="I5:I13">G5/F5</f>
        <v>1</v>
      </c>
    </row>
    <row r="6" spans="2:9" ht="14.25">
      <c r="B6" s="7"/>
      <c r="C6" s="3"/>
      <c r="D6" s="8"/>
      <c r="E6" s="9" t="s">
        <v>10</v>
      </c>
      <c r="F6" s="10">
        <v>0</v>
      </c>
      <c r="G6" s="10">
        <v>0</v>
      </c>
      <c r="H6" s="10">
        <f t="shared" si="0"/>
        <v>0</v>
      </c>
      <c r="I6" s="11" t="e">
        <f t="shared" si="1"/>
        <v>#DIV/0!</v>
      </c>
    </row>
    <row r="7" spans="2:9" ht="14.25">
      <c r="B7" s="7"/>
      <c r="C7" s="3"/>
      <c r="D7" s="8"/>
      <c r="E7" s="9" t="s">
        <v>11</v>
      </c>
      <c r="F7" s="10">
        <f>F5-F6</f>
        <v>530397.7</v>
      </c>
      <c r="G7" s="10">
        <f>G5-G6</f>
        <v>530397.7</v>
      </c>
      <c r="H7" s="10">
        <f t="shared" si="0"/>
        <v>0</v>
      </c>
      <c r="I7" s="11">
        <f t="shared" si="1"/>
        <v>1</v>
      </c>
    </row>
    <row r="8" spans="2:9" ht="14.25">
      <c r="B8" s="7"/>
      <c r="C8" s="3"/>
      <c r="D8" s="8" t="s">
        <v>12</v>
      </c>
      <c r="E8" s="9" t="s">
        <v>9</v>
      </c>
      <c r="F8" s="10">
        <v>0</v>
      </c>
      <c r="G8" s="10">
        <v>0</v>
      </c>
      <c r="H8" s="10">
        <f t="shared" si="0"/>
        <v>0</v>
      </c>
      <c r="I8" s="11" t="e">
        <f t="shared" si="1"/>
        <v>#DIV/0!</v>
      </c>
    </row>
    <row r="9" spans="2:9" ht="14.25">
      <c r="B9" s="7"/>
      <c r="C9" s="3"/>
      <c r="D9" s="8"/>
      <c r="E9" s="9" t="s">
        <v>10</v>
      </c>
      <c r="F9" s="10">
        <v>0</v>
      </c>
      <c r="G9" s="10">
        <v>0</v>
      </c>
      <c r="H9" s="10">
        <f t="shared" si="0"/>
        <v>0</v>
      </c>
      <c r="I9" s="11" t="e">
        <f t="shared" si="1"/>
        <v>#DIV/0!</v>
      </c>
    </row>
    <row r="10" spans="2:9" ht="14.25">
      <c r="B10" s="7"/>
      <c r="C10" s="3"/>
      <c r="D10" s="8"/>
      <c r="E10" s="9" t="s">
        <v>11</v>
      </c>
      <c r="F10" s="10">
        <f>F8-F9</f>
        <v>0</v>
      </c>
      <c r="G10" s="10">
        <f>G8-G9</f>
        <v>0</v>
      </c>
      <c r="H10" s="10">
        <f t="shared" si="0"/>
        <v>0</v>
      </c>
      <c r="I10" s="11" t="e">
        <f t="shared" si="1"/>
        <v>#DIV/0!</v>
      </c>
    </row>
    <row r="11" spans="2:9" ht="14.25">
      <c r="B11" s="3" t="s">
        <v>13</v>
      </c>
      <c r="C11" s="3"/>
      <c r="D11" s="3"/>
      <c r="E11" s="12" t="s">
        <v>9</v>
      </c>
      <c r="F11" s="13">
        <f>SUMIF($E$5:$E$10,"Brutto",F$5:F$10)</f>
        <v>530397.7</v>
      </c>
      <c r="G11" s="13">
        <f>SUMIF($E$5:$E$10,"Brutto",G$5:G$10)</f>
        <v>530397.7</v>
      </c>
      <c r="H11" s="10">
        <f t="shared" si="0"/>
        <v>0</v>
      </c>
      <c r="I11" s="14">
        <f t="shared" si="1"/>
        <v>1</v>
      </c>
    </row>
    <row r="12" spans="2:9" ht="14.25">
      <c r="B12" s="3"/>
      <c r="C12" s="3"/>
      <c r="D12" s="3"/>
      <c r="E12" s="12" t="s">
        <v>10</v>
      </c>
      <c r="F12" s="13">
        <f>SUMIF($E$5:$E$10,"umorzenie",F$5:F$10)</f>
        <v>0</v>
      </c>
      <c r="G12" s="13">
        <f>SUMIF($E$5:$E$10,"umorzenie",G$5:G$10)</f>
        <v>0</v>
      </c>
      <c r="H12" s="10">
        <f t="shared" si="0"/>
        <v>0</v>
      </c>
      <c r="I12" s="14" t="e">
        <f t="shared" si="1"/>
        <v>#DIV/0!</v>
      </c>
    </row>
    <row r="13" spans="2:9" ht="14.25">
      <c r="B13" s="3"/>
      <c r="C13" s="3"/>
      <c r="D13" s="3"/>
      <c r="E13" s="12" t="s">
        <v>11</v>
      </c>
      <c r="F13" s="13">
        <f>SUMIF($E$5:$E$10,"netto",F$5:F$10)</f>
        <v>530397.7</v>
      </c>
      <c r="G13" s="13">
        <f>SUMIF($E$5:$E$10,"netto",G$5:G$10)</f>
        <v>530397.7</v>
      </c>
      <c r="H13" s="10">
        <f t="shared" si="0"/>
        <v>0</v>
      </c>
      <c r="I13" s="14">
        <f t="shared" si="1"/>
        <v>1</v>
      </c>
    </row>
    <row r="14" spans="2:9" ht="14.25">
      <c r="B14" s="3" t="s">
        <v>14</v>
      </c>
      <c r="C14" s="3"/>
      <c r="D14" s="3"/>
      <c r="E14" s="3"/>
      <c r="F14" s="3"/>
      <c r="G14" s="3"/>
      <c r="H14" s="3"/>
      <c r="I14" s="3"/>
    </row>
    <row r="15" spans="2:9" ht="14.25">
      <c r="B15" s="7" t="s">
        <v>15</v>
      </c>
      <c r="C15" s="3" t="s">
        <v>16</v>
      </c>
      <c r="D15" s="8" t="s">
        <v>17</v>
      </c>
      <c r="E15" s="9" t="s">
        <v>9</v>
      </c>
      <c r="F15" s="10">
        <v>5120674.56</v>
      </c>
      <c r="G15" s="10">
        <v>5120674.56</v>
      </c>
      <c r="H15" s="10">
        <f aca="true" t="shared" si="2" ref="H15:H41">G15-F15</f>
        <v>0</v>
      </c>
      <c r="I15" s="11">
        <f aca="true" t="shared" si="3" ref="I15:I41">G15/F15</f>
        <v>1</v>
      </c>
    </row>
    <row r="16" spans="2:9" ht="14.25">
      <c r="B16" s="7"/>
      <c r="C16" s="3"/>
      <c r="D16" s="8"/>
      <c r="E16" s="9" t="s">
        <v>10</v>
      </c>
      <c r="F16" s="10">
        <v>2000560.49</v>
      </c>
      <c r="G16" s="10">
        <v>2128577.37</v>
      </c>
      <c r="H16" s="10">
        <f t="shared" si="2"/>
        <v>128016.88000000012</v>
      </c>
      <c r="I16" s="11">
        <f t="shared" si="3"/>
        <v>1.0639905069803715</v>
      </c>
    </row>
    <row r="17" spans="2:9" ht="14.25">
      <c r="B17" s="7"/>
      <c r="C17" s="3"/>
      <c r="D17" s="8"/>
      <c r="E17" s="9" t="s">
        <v>11</v>
      </c>
      <c r="F17" s="10">
        <f>F15-F16</f>
        <v>3120114.0699999994</v>
      </c>
      <c r="G17" s="10">
        <f>G15-G16</f>
        <v>2992097.1899999995</v>
      </c>
      <c r="H17" s="10">
        <f t="shared" si="2"/>
        <v>-128016.87999999989</v>
      </c>
      <c r="I17" s="11">
        <f t="shared" si="3"/>
        <v>0.9589704487951621</v>
      </c>
    </row>
    <row r="18" spans="2:9" ht="14.25">
      <c r="B18" s="15" t="s">
        <v>18</v>
      </c>
      <c r="C18" s="16" t="s">
        <v>19</v>
      </c>
      <c r="D18" s="17" t="s">
        <v>20</v>
      </c>
      <c r="E18" s="9" t="s">
        <v>9</v>
      </c>
      <c r="F18" s="10">
        <v>1433581.24</v>
      </c>
      <c r="G18" s="10">
        <v>1433581.24</v>
      </c>
      <c r="H18" s="10">
        <f t="shared" si="2"/>
        <v>0</v>
      </c>
      <c r="I18" s="11">
        <f t="shared" si="3"/>
        <v>1</v>
      </c>
    </row>
    <row r="19" spans="2:9" ht="14.25">
      <c r="B19" s="18"/>
      <c r="C19" s="19"/>
      <c r="D19" s="20"/>
      <c r="E19" s="9" t="s">
        <v>10</v>
      </c>
      <c r="F19" s="10">
        <v>258149.97</v>
      </c>
      <c r="G19" s="10">
        <v>293989.49</v>
      </c>
      <c r="H19" s="10">
        <f t="shared" si="2"/>
        <v>35839.51999999999</v>
      </c>
      <c r="I19" s="11">
        <f t="shared" si="3"/>
        <v>1.1388321679835949</v>
      </c>
    </row>
    <row r="20" spans="2:9" ht="14.25">
      <c r="B20" s="21"/>
      <c r="C20" s="22"/>
      <c r="D20" s="23"/>
      <c r="E20" s="9" t="s">
        <v>11</v>
      </c>
      <c r="F20" s="10">
        <f>F18-F19</f>
        <v>1175431.27</v>
      </c>
      <c r="G20" s="10">
        <f>G18-G19</f>
        <v>1139591.75</v>
      </c>
      <c r="H20" s="10">
        <f t="shared" si="2"/>
        <v>-35839.52000000002</v>
      </c>
      <c r="I20" s="11">
        <f t="shared" si="3"/>
        <v>0.9695094720425466</v>
      </c>
    </row>
    <row r="21" spans="2:9" ht="14.25">
      <c r="B21" s="15" t="s">
        <v>21</v>
      </c>
      <c r="C21" s="16" t="s">
        <v>22</v>
      </c>
      <c r="D21" s="17" t="s">
        <v>23</v>
      </c>
      <c r="E21" s="9" t="s">
        <v>9</v>
      </c>
      <c r="F21" s="10">
        <v>0</v>
      </c>
      <c r="G21" s="10">
        <v>0</v>
      </c>
      <c r="H21" s="10">
        <f t="shared" si="2"/>
        <v>0</v>
      </c>
      <c r="I21" s="11" t="e">
        <f t="shared" si="3"/>
        <v>#DIV/0!</v>
      </c>
    </row>
    <row r="22" spans="2:9" ht="14.25">
      <c r="B22" s="18"/>
      <c r="C22" s="19"/>
      <c r="D22" s="20"/>
      <c r="E22" s="9" t="s">
        <v>10</v>
      </c>
      <c r="F22" s="10">
        <v>0</v>
      </c>
      <c r="G22" s="10">
        <v>0</v>
      </c>
      <c r="H22" s="10">
        <f t="shared" si="2"/>
        <v>0</v>
      </c>
      <c r="I22" s="11" t="e">
        <f t="shared" si="3"/>
        <v>#DIV/0!</v>
      </c>
    </row>
    <row r="23" spans="2:9" ht="14.25">
      <c r="B23" s="21"/>
      <c r="C23" s="22"/>
      <c r="D23" s="23"/>
      <c r="E23" s="9" t="s">
        <v>11</v>
      </c>
      <c r="F23" s="10">
        <f>F21-F22</f>
        <v>0</v>
      </c>
      <c r="G23" s="10">
        <f>G21-G22</f>
        <v>0</v>
      </c>
      <c r="H23" s="10">
        <f t="shared" si="2"/>
        <v>0</v>
      </c>
      <c r="I23" s="11" t="e">
        <f t="shared" si="3"/>
        <v>#DIV/0!</v>
      </c>
    </row>
    <row r="24" spans="2:9" ht="14.25">
      <c r="B24" s="15" t="s">
        <v>24</v>
      </c>
      <c r="C24" s="16" t="s">
        <v>25</v>
      </c>
      <c r="D24" s="17" t="s">
        <v>26</v>
      </c>
      <c r="E24" s="9" t="s">
        <v>9</v>
      </c>
      <c r="F24" s="10">
        <v>294114.72</v>
      </c>
      <c r="G24" s="10">
        <v>343737.36</v>
      </c>
      <c r="H24" s="10">
        <f t="shared" si="2"/>
        <v>49622.640000000014</v>
      </c>
      <c r="I24" s="11">
        <f t="shared" si="3"/>
        <v>1.1687186550880555</v>
      </c>
    </row>
    <row r="25" spans="2:9" ht="14.25">
      <c r="B25" s="18"/>
      <c r="C25" s="19"/>
      <c r="D25" s="20"/>
      <c r="E25" s="9" t="s">
        <v>10</v>
      </c>
      <c r="F25" s="10">
        <v>231762.69</v>
      </c>
      <c r="G25" s="10">
        <v>259198.4</v>
      </c>
      <c r="H25" s="10">
        <f t="shared" si="2"/>
        <v>27435.709999999992</v>
      </c>
      <c r="I25" s="11">
        <f t="shared" si="3"/>
        <v>1.1183784585862375</v>
      </c>
    </row>
    <row r="26" spans="2:9" ht="14.25">
      <c r="B26" s="21"/>
      <c r="C26" s="22"/>
      <c r="D26" s="23"/>
      <c r="E26" s="9" t="s">
        <v>11</v>
      </c>
      <c r="F26" s="10">
        <f>F24-F25</f>
        <v>62352.02999999997</v>
      </c>
      <c r="G26" s="10">
        <f>G24-G25</f>
        <v>84538.95999999999</v>
      </c>
      <c r="H26" s="10">
        <f t="shared" si="2"/>
        <v>22186.930000000022</v>
      </c>
      <c r="I26" s="11">
        <f t="shared" si="3"/>
        <v>1.355833322507704</v>
      </c>
    </row>
    <row r="27" spans="2:9" ht="14.25">
      <c r="B27" s="15" t="s">
        <v>27</v>
      </c>
      <c r="C27" s="16" t="s">
        <v>28</v>
      </c>
      <c r="D27" s="17" t="s">
        <v>29</v>
      </c>
      <c r="E27" s="9" t="s">
        <v>9</v>
      </c>
      <c r="F27" s="10">
        <v>6857</v>
      </c>
      <c r="G27" s="10">
        <v>6857</v>
      </c>
      <c r="H27" s="10">
        <f t="shared" si="2"/>
        <v>0</v>
      </c>
      <c r="I27" s="11">
        <f t="shared" si="3"/>
        <v>1</v>
      </c>
    </row>
    <row r="28" spans="2:9" ht="14.25">
      <c r="B28" s="18"/>
      <c r="C28" s="19"/>
      <c r="D28" s="20"/>
      <c r="E28" s="9" t="s">
        <v>10</v>
      </c>
      <c r="F28" s="10">
        <v>515.87</v>
      </c>
      <c r="G28" s="10">
        <v>1297.57</v>
      </c>
      <c r="H28" s="10">
        <f t="shared" si="2"/>
        <v>781.6999999999999</v>
      </c>
      <c r="I28" s="11">
        <f t="shared" si="3"/>
        <v>2.5153042433171144</v>
      </c>
    </row>
    <row r="29" spans="2:9" ht="14.25">
      <c r="B29" s="21"/>
      <c r="C29" s="22"/>
      <c r="D29" s="23"/>
      <c r="E29" s="9" t="s">
        <v>11</v>
      </c>
      <c r="F29" s="10">
        <f>F27-F28</f>
        <v>6341.13</v>
      </c>
      <c r="G29" s="10">
        <f>G27-G28</f>
        <v>5559.43</v>
      </c>
      <c r="H29" s="10">
        <f t="shared" si="2"/>
        <v>-781.6999999999998</v>
      </c>
      <c r="I29" s="11">
        <f t="shared" si="3"/>
        <v>0.8767254416799529</v>
      </c>
    </row>
    <row r="30" spans="2:9" ht="14.25">
      <c r="B30" s="15" t="s">
        <v>30</v>
      </c>
      <c r="C30" s="16" t="s">
        <v>31</v>
      </c>
      <c r="D30" s="17" t="s">
        <v>32</v>
      </c>
      <c r="E30" s="9" t="s">
        <v>9</v>
      </c>
      <c r="F30" s="10">
        <v>101119.74</v>
      </c>
      <c r="G30" s="10">
        <v>128997.8</v>
      </c>
      <c r="H30" s="10">
        <f t="shared" si="2"/>
        <v>27878.059999999998</v>
      </c>
      <c r="I30" s="11">
        <f t="shared" si="3"/>
        <v>1.2756935490538246</v>
      </c>
    </row>
    <row r="31" spans="2:9" ht="14.25">
      <c r="B31" s="18"/>
      <c r="C31" s="19"/>
      <c r="D31" s="20"/>
      <c r="E31" s="9" t="s">
        <v>10</v>
      </c>
      <c r="F31" s="10">
        <v>44501.31</v>
      </c>
      <c r="G31" s="10">
        <v>56233.9</v>
      </c>
      <c r="H31" s="10">
        <f t="shared" si="2"/>
        <v>11732.590000000004</v>
      </c>
      <c r="I31" s="11">
        <f t="shared" si="3"/>
        <v>1.263645946602471</v>
      </c>
    </row>
    <row r="32" spans="2:9" ht="14.25">
      <c r="B32" s="21"/>
      <c r="C32" s="22"/>
      <c r="D32" s="23"/>
      <c r="E32" s="9" t="s">
        <v>11</v>
      </c>
      <c r="F32" s="10">
        <f>F30-F31</f>
        <v>56618.43000000001</v>
      </c>
      <c r="G32" s="10">
        <f>G30-G31</f>
        <v>72763.9</v>
      </c>
      <c r="H32" s="10">
        <f t="shared" si="2"/>
        <v>16145.469999999987</v>
      </c>
      <c r="I32" s="11">
        <f t="shared" si="3"/>
        <v>1.2851627994630015</v>
      </c>
    </row>
    <row r="33" spans="2:9" ht="14.25">
      <c r="B33" s="15" t="s">
        <v>33</v>
      </c>
      <c r="C33" s="16" t="s">
        <v>34</v>
      </c>
      <c r="D33" s="17" t="s">
        <v>35</v>
      </c>
      <c r="E33" s="9" t="s">
        <v>9</v>
      </c>
      <c r="F33" s="10">
        <v>0</v>
      </c>
      <c r="G33" s="10">
        <v>0</v>
      </c>
      <c r="H33" s="10">
        <f t="shared" si="2"/>
        <v>0</v>
      </c>
      <c r="I33" s="11" t="e">
        <f t="shared" si="3"/>
        <v>#DIV/0!</v>
      </c>
    </row>
    <row r="34" spans="2:9" ht="14.25">
      <c r="B34" s="18"/>
      <c r="C34" s="19"/>
      <c r="D34" s="20"/>
      <c r="E34" s="9" t="s">
        <v>10</v>
      </c>
      <c r="F34" s="10">
        <v>0</v>
      </c>
      <c r="G34" s="10">
        <v>0</v>
      </c>
      <c r="H34" s="10">
        <f t="shared" si="2"/>
        <v>0</v>
      </c>
      <c r="I34" s="11" t="e">
        <f t="shared" si="3"/>
        <v>#DIV/0!</v>
      </c>
    </row>
    <row r="35" spans="2:9" ht="14.25">
      <c r="B35" s="21"/>
      <c r="C35" s="22"/>
      <c r="D35" s="23"/>
      <c r="E35" s="9" t="s">
        <v>11</v>
      </c>
      <c r="F35" s="10">
        <f>F33-F34</f>
        <v>0</v>
      </c>
      <c r="G35" s="10">
        <f>G33-G34</f>
        <v>0</v>
      </c>
      <c r="H35" s="10">
        <f t="shared" si="2"/>
        <v>0</v>
      </c>
      <c r="I35" s="11" t="e">
        <f t="shared" si="3"/>
        <v>#DIV/0!</v>
      </c>
    </row>
    <row r="36" spans="2:9" ht="14.25">
      <c r="B36" s="15" t="s">
        <v>36</v>
      </c>
      <c r="C36" s="16" t="s">
        <v>37</v>
      </c>
      <c r="D36" s="17" t="s">
        <v>38</v>
      </c>
      <c r="E36" s="9" t="s">
        <v>9</v>
      </c>
      <c r="F36" s="10">
        <v>276389.11</v>
      </c>
      <c r="G36" s="10">
        <v>376666.94</v>
      </c>
      <c r="H36" s="10">
        <f t="shared" si="2"/>
        <v>100277.83000000002</v>
      </c>
      <c r="I36" s="11">
        <f t="shared" si="3"/>
        <v>1.3628139690453072</v>
      </c>
    </row>
    <row r="37" spans="2:9" ht="14.25">
      <c r="B37" s="18"/>
      <c r="C37" s="19"/>
      <c r="D37" s="20"/>
      <c r="E37" s="9" t="s">
        <v>10</v>
      </c>
      <c r="F37" s="10">
        <v>170585.94</v>
      </c>
      <c r="G37" s="10">
        <v>197754.31</v>
      </c>
      <c r="H37" s="10">
        <f t="shared" si="2"/>
        <v>27168.369999999995</v>
      </c>
      <c r="I37" s="11">
        <f t="shared" si="3"/>
        <v>1.1592650015587451</v>
      </c>
    </row>
    <row r="38" spans="2:9" ht="14.25">
      <c r="B38" s="21"/>
      <c r="C38" s="22"/>
      <c r="D38" s="23"/>
      <c r="E38" s="9" t="s">
        <v>11</v>
      </c>
      <c r="F38" s="10">
        <f>F36-F37</f>
        <v>105803.16999999998</v>
      </c>
      <c r="G38" s="10">
        <f>G36-G37</f>
        <v>178912.63</v>
      </c>
      <c r="H38" s="10">
        <f t="shared" si="2"/>
        <v>73109.46000000002</v>
      </c>
      <c r="I38" s="11">
        <f t="shared" si="3"/>
        <v>1.6909949862560831</v>
      </c>
    </row>
    <row r="39" spans="2:9" ht="14.25">
      <c r="B39" s="3" t="s">
        <v>39</v>
      </c>
      <c r="C39" s="3"/>
      <c r="D39" s="3"/>
      <c r="E39" s="12" t="s">
        <v>9</v>
      </c>
      <c r="F39" s="13">
        <f>SUMIF($E$15:$E$38,"Brutto",F$15:F$38)</f>
        <v>7232736.37</v>
      </c>
      <c r="G39" s="13">
        <f>SUMIF($E$15:$E$38,"Brutto",G$15:G$38)</f>
        <v>7410514.9</v>
      </c>
      <c r="H39" s="10">
        <f t="shared" si="2"/>
        <v>177778.53000000026</v>
      </c>
      <c r="I39" s="14">
        <f t="shared" si="3"/>
        <v>1.0245797055091612</v>
      </c>
    </row>
    <row r="40" spans="2:9" ht="14.25">
      <c r="B40" s="3"/>
      <c r="C40" s="3"/>
      <c r="D40" s="3"/>
      <c r="E40" s="12" t="s">
        <v>10</v>
      </c>
      <c r="F40" s="13">
        <f>SUMIF($E$15:$E$38,"umorzenie",F$15:F$38)</f>
        <v>2706076.27</v>
      </c>
      <c r="G40" s="13">
        <f>SUMIF($E$15:$E$38,"umorzenie",G$15:G$38)</f>
        <v>2937051.04</v>
      </c>
      <c r="H40" s="10">
        <f t="shared" si="2"/>
        <v>230974.77000000002</v>
      </c>
      <c r="I40" s="14">
        <f t="shared" si="3"/>
        <v>1.0853541241836469</v>
      </c>
    </row>
    <row r="41" spans="2:9" ht="14.25">
      <c r="B41" s="3"/>
      <c r="C41" s="3"/>
      <c r="D41" s="3"/>
      <c r="E41" s="12" t="s">
        <v>11</v>
      </c>
      <c r="F41" s="13">
        <f>SUMIF($E$15:$E$38,"netto",F$15:F$38)</f>
        <v>4526660.1</v>
      </c>
      <c r="G41" s="13">
        <f>SUMIF($E$15:$E$38,"netto",G$15:G$38)</f>
        <v>4473463.859999999</v>
      </c>
      <c r="H41" s="10">
        <f t="shared" si="2"/>
        <v>-53196.24000000022</v>
      </c>
      <c r="I41" s="14">
        <f t="shared" si="3"/>
        <v>0.9882482362658508</v>
      </c>
    </row>
    <row r="42" spans="2:9" ht="14.25">
      <c r="B42" s="3" t="s">
        <v>40</v>
      </c>
      <c r="C42" s="3"/>
      <c r="D42" s="3"/>
      <c r="E42" s="3"/>
      <c r="F42" s="3"/>
      <c r="G42" s="3"/>
      <c r="H42" s="3"/>
      <c r="I42" s="3"/>
    </row>
    <row r="43" spans="2:9" ht="14.25">
      <c r="B43" s="15" t="s">
        <v>41</v>
      </c>
      <c r="C43" s="24" t="s">
        <v>42</v>
      </c>
      <c r="D43" s="25"/>
      <c r="E43" s="9" t="s">
        <v>9</v>
      </c>
      <c r="F43" s="10">
        <v>403269.59</v>
      </c>
      <c r="G43" s="10">
        <v>430443.97</v>
      </c>
      <c r="H43" s="10">
        <f>G43-F43</f>
        <v>27174.379999999946</v>
      </c>
      <c r="I43" s="11">
        <f>G43/F43</f>
        <v>1.0673851455052685</v>
      </c>
    </row>
    <row r="44" spans="2:9" ht="14.25">
      <c r="B44" s="18"/>
      <c r="C44" s="26"/>
      <c r="D44" s="27"/>
      <c r="E44" s="9" t="s">
        <v>10</v>
      </c>
      <c r="F44" s="10">
        <v>403269.59</v>
      </c>
      <c r="G44" s="10">
        <v>430443.97</v>
      </c>
      <c r="H44" s="10">
        <f>G44-F44</f>
        <v>27174.379999999946</v>
      </c>
      <c r="I44" s="11">
        <f>G44/F44</f>
        <v>1.0673851455052685</v>
      </c>
    </row>
    <row r="45" spans="2:9" ht="14.25">
      <c r="B45" s="21"/>
      <c r="C45" s="28"/>
      <c r="D45" s="29"/>
      <c r="E45" s="9" t="s">
        <v>11</v>
      </c>
      <c r="F45" s="10">
        <f>F43-F44</f>
        <v>0</v>
      </c>
      <c r="G45" s="10">
        <f>G43-G44</f>
        <v>0</v>
      </c>
      <c r="H45" s="10">
        <f>G45-F45</f>
        <v>0</v>
      </c>
      <c r="I45" s="11" t="e">
        <f>G45/F45</f>
        <v>#DIV/0!</v>
      </c>
    </row>
    <row r="46" spans="2:9" ht="14.25">
      <c r="B46" s="30" t="s">
        <v>43</v>
      </c>
      <c r="C46" s="31"/>
      <c r="D46" s="31"/>
      <c r="E46" s="31"/>
      <c r="F46" s="31"/>
      <c r="G46" s="31"/>
      <c r="H46" s="31"/>
      <c r="I46" s="32"/>
    </row>
    <row r="47" spans="2:9" ht="14.25">
      <c r="B47" s="15" t="s">
        <v>44</v>
      </c>
      <c r="C47" s="24" t="s">
        <v>45</v>
      </c>
      <c r="D47" s="25"/>
      <c r="E47" s="9" t="s">
        <v>9</v>
      </c>
      <c r="F47" s="10">
        <v>100285.96</v>
      </c>
      <c r="G47" s="10">
        <v>157071.99</v>
      </c>
      <c r="H47" s="10">
        <f>G47-F47</f>
        <v>56786.029999999984</v>
      </c>
      <c r="I47" s="11">
        <f>G47/F47</f>
        <v>1.5662410770161643</v>
      </c>
    </row>
    <row r="48" spans="2:9" ht="14.25">
      <c r="B48" s="18"/>
      <c r="C48" s="26"/>
      <c r="D48" s="27"/>
      <c r="E48" s="9" t="s">
        <v>10</v>
      </c>
      <c r="F48" s="10">
        <v>100285.96</v>
      </c>
      <c r="G48" s="10">
        <v>157071.99</v>
      </c>
      <c r="H48" s="10">
        <f>G48-F48</f>
        <v>56786.029999999984</v>
      </c>
      <c r="I48" s="11">
        <f>G48/F48</f>
        <v>1.5662410770161643</v>
      </c>
    </row>
    <row r="49" spans="2:9" ht="14.25">
      <c r="B49" s="21"/>
      <c r="C49" s="28"/>
      <c r="D49" s="29"/>
      <c r="E49" s="9" t="s">
        <v>11</v>
      </c>
      <c r="F49" s="10">
        <f>F47-F48</f>
        <v>0</v>
      </c>
      <c r="G49" s="10">
        <f>G47-G48</f>
        <v>0</v>
      </c>
      <c r="H49" s="10">
        <f>G49-F49</f>
        <v>0</v>
      </c>
      <c r="I49" s="11" t="e">
        <f>G49/F49</f>
        <v>#DIV/0!</v>
      </c>
    </row>
    <row r="50" spans="2:9" ht="14.25">
      <c r="B50" s="30" t="s">
        <v>46</v>
      </c>
      <c r="C50" s="31"/>
      <c r="D50" s="31"/>
      <c r="E50" s="31"/>
      <c r="F50" s="31"/>
      <c r="G50" s="31"/>
      <c r="H50" s="31"/>
      <c r="I50" s="32"/>
    </row>
    <row r="51" spans="2:9" ht="14.25">
      <c r="B51" s="15" t="s">
        <v>47</v>
      </c>
      <c r="C51" s="33" t="s">
        <v>48</v>
      </c>
      <c r="D51" s="34"/>
      <c r="E51" s="9" t="s">
        <v>9</v>
      </c>
      <c r="F51" s="10">
        <v>0</v>
      </c>
      <c r="G51" s="10">
        <v>0</v>
      </c>
      <c r="H51" s="10">
        <f>G51-F51</f>
        <v>0</v>
      </c>
      <c r="I51" s="11" t="e">
        <f>G51/F51</f>
        <v>#DIV/0!</v>
      </c>
    </row>
    <row r="52" spans="2:9" ht="14.25">
      <c r="B52" s="18"/>
      <c r="C52" s="35"/>
      <c r="D52" s="36"/>
      <c r="E52" s="9" t="s">
        <v>10</v>
      </c>
      <c r="F52" s="10">
        <v>0</v>
      </c>
      <c r="G52" s="10">
        <v>0</v>
      </c>
      <c r="H52" s="10">
        <f>G52-F52</f>
        <v>0</v>
      </c>
      <c r="I52" s="11" t="e">
        <f>G52/F52</f>
        <v>#DIV/0!</v>
      </c>
    </row>
    <row r="53" spans="2:9" ht="14.25">
      <c r="B53" s="21"/>
      <c r="C53" s="37"/>
      <c r="D53" s="38"/>
      <c r="E53" s="9" t="s">
        <v>11</v>
      </c>
      <c r="F53" s="10">
        <f>F51-F52</f>
        <v>0</v>
      </c>
      <c r="G53" s="10">
        <f>G51-G52</f>
        <v>0</v>
      </c>
      <c r="H53" s="10">
        <f>G53-F53</f>
        <v>0</v>
      </c>
      <c r="I53" s="11" t="e">
        <f>G53/F53</f>
        <v>#DIV/0!</v>
      </c>
    </row>
    <row r="54" spans="2:9" ht="14.25">
      <c r="B54" s="30" t="s">
        <v>49</v>
      </c>
      <c r="C54" s="31"/>
      <c r="D54" s="31"/>
      <c r="E54" s="31"/>
      <c r="F54" s="31"/>
      <c r="G54" s="31"/>
      <c r="H54" s="31"/>
      <c r="I54" s="32"/>
    </row>
    <row r="55" spans="2:9" ht="14.25">
      <c r="B55" s="15" t="s">
        <v>50</v>
      </c>
      <c r="C55" s="24" t="s">
        <v>51</v>
      </c>
      <c r="D55" s="25"/>
      <c r="E55" s="9" t="s">
        <v>9</v>
      </c>
      <c r="F55" s="10">
        <v>51955.95</v>
      </c>
      <c r="G55" s="10">
        <v>57675.82</v>
      </c>
      <c r="H55" s="10">
        <f>G55-F55</f>
        <v>5719.870000000003</v>
      </c>
      <c r="I55" s="11">
        <f>G55/F55</f>
        <v>1.110090759576141</v>
      </c>
    </row>
    <row r="56" spans="2:9" ht="14.25">
      <c r="B56" s="18"/>
      <c r="C56" s="26"/>
      <c r="D56" s="27"/>
      <c r="E56" s="9" t="s">
        <v>10</v>
      </c>
      <c r="F56" s="10">
        <v>43835.88</v>
      </c>
      <c r="G56" s="10">
        <v>48489.06</v>
      </c>
      <c r="H56" s="10">
        <f>G56-F56</f>
        <v>4653.18</v>
      </c>
      <c r="I56" s="11">
        <f>G56/F56</f>
        <v>1.1061500305229415</v>
      </c>
    </row>
    <row r="57" spans="2:9" ht="14.25">
      <c r="B57" s="21"/>
      <c r="C57" s="28"/>
      <c r="D57" s="29"/>
      <c r="E57" s="9" t="s">
        <v>11</v>
      </c>
      <c r="F57" s="10">
        <f>F55-F56</f>
        <v>8120.07</v>
      </c>
      <c r="G57" s="10">
        <f>G55-G56</f>
        <v>9186.760000000002</v>
      </c>
      <c r="H57" s="10">
        <f>G57-F57</f>
        <v>1066.6900000000023</v>
      </c>
      <c r="I57" s="11">
        <f>G57/F57</f>
        <v>1.131364631093082</v>
      </c>
    </row>
    <row r="58" spans="2:9" ht="14.25">
      <c r="B58" s="30" t="s">
        <v>52</v>
      </c>
      <c r="C58" s="31"/>
      <c r="D58" s="31"/>
      <c r="E58" s="31"/>
      <c r="F58" s="31"/>
      <c r="G58" s="31"/>
      <c r="H58" s="31"/>
      <c r="I58" s="32"/>
    </row>
    <row r="59" spans="2:9" ht="14.25">
      <c r="B59" s="15" t="s">
        <v>53</v>
      </c>
      <c r="C59" s="33" t="s">
        <v>54</v>
      </c>
      <c r="D59" s="25"/>
      <c r="E59" s="9" t="s">
        <v>9</v>
      </c>
      <c r="F59" s="10">
        <v>0</v>
      </c>
      <c r="G59" s="10">
        <v>0</v>
      </c>
      <c r="H59" s="10">
        <f>G59-F59</f>
        <v>0</v>
      </c>
      <c r="I59" s="11" t="e">
        <f>G59/F59</f>
        <v>#DIV/0!</v>
      </c>
    </row>
    <row r="60" spans="2:9" ht="36">
      <c r="B60" s="18"/>
      <c r="C60" s="26"/>
      <c r="D60" s="27"/>
      <c r="E60" s="39" t="s">
        <v>55</v>
      </c>
      <c r="F60" s="10">
        <v>0</v>
      </c>
      <c r="G60" s="10">
        <v>0</v>
      </c>
      <c r="H60" s="10">
        <f>G60-F60</f>
        <v>0</v>
      </c>
      <c r="I60" s="11" t="e">
        <f>G60/F60</f>
        <v>#DIV/0!</v>
      </c>
    </row>
    <row r="61" spans="2:9" ht="14.25">
      <c r="B61" s="21"/>
      <c r="C61" s="28"/>
      <c r="D61" s="29"/>
      <c r="E61" s="9" t="s">
        <v>11</v>
      </c>
      <c r="F61" s="10">
        <f>F59-F60</f>
        <v>0</v>
      </c>
      <c r="G61" s="10">
        <f>G59-G60</f>
        <v>0</v>
      </c>
      <c r="H61" s="10">
        <f>G61-F61</f>
        <v>0</v>
      </c>
      <c r="I61" s="11" t="e">
        <f>G61/F61</f>
        <v>#DIV/0!</v>
      </c>
    </row>
    <row r="62" spans="2:9" ht="14.25">
      <c r="B62" s="30" t="s">
        <v>56</v>
      </c>
      <c r="C62" s="31"/>
      <c r="D62" s="31"/>
      <c r="E62" s="31"/>
      <c r="F62" s="31"/>
      <c r="G62" s="31"/>
      <c r="H62" s="31"/>
      <c r="I62" s="32"/>
    </row>
    <row r="63" spans="2:9" ht="14.25">
      <c r="B63" s="15" t="s">
        <v>57</v>
      </c>
      <c r="C63" s="33" t="s">
        <v>58</v>
      </c>
      <c r="D63" s="25"/>
      <c r="E63" s="9" t="s">
        <v>9</v>
      </c>
      <c r="F63" s="10">
        <v>9179.99</v>
      </c>
      <c r="G63" s="10">
        <v>3579.3</v>
      </c>
      <c r="H63" s="10">
        <f aca="true" t="shared" si="4" ref="H63:H68">G63-F63</f>
        <v>-5600.69</v>
      </c>
      <c r="I63" s="11">
        <f aca="true" t="shared" si="5" ref="I63:I68">G63/F63</f>
        <v>0.3899023855145812</v>
      </c>
    </row>
    <row r="64" spans="2:9" ht="14.25">
      <c r="B64" s="18"/>
      <c r="C64" s="26"/>
      <c r="D64" s="27"/>
      <c r="E64" s="9" t="s">
        <v>10</v>
      </c>
      <c r="F64" s="10">
        <v>0</v>
      </c>
      <c r="G64" s="10">
        <v>0</v>
      </c>
      <c r="H64" s="10">
        <f t="shared" si="4"/>
        <v>0</v>
      </c>
      <c r="I64" s="11" t="e">
        <f t="shared" si="5"/>
        <v>#DIV/0!</v>
      </c>
    </row>
    <row r="65" spans="2:9" ht="14.25">
      <c r="B65" s="21"/>
      <c r="C65" s="28"/>
      <c r="D65" s="29"/>
      <c r="E65" s="9" t="s">
        <v>11</v>
      </c>
      <c r="F65" s="10">
        <f>F63-F64</f>
        <v>9179.99</v>
      </c>
      <c r="G65" s="10">
        <f>G63-G64</f>
        <v>3579.3</v>
      </c>
      <c r="H65" s="10">
        <f t="shared" si="4"/>
        <v>-5600.69</v>
      </c>
      <c r="I65" s="11">
        <f t="shared" si="5"/>
        <v>0.3899023855145812</v>
      </c>
    </row>
    <row r="66" spans="2:9" ht="14.25">
      <c r="B66" s="3" t="s">
        <v>59</v>
      </c>
      <c r="C66" s="3"/>
      <c r="D66" s="3"/>
      <c r="E66" s="12" t="s">
        <v>9</v>
      </c>
      <c r="F66" s="13">
        <f aca="true" t="shared" si="6" ref="F66:G68">SUM(F11,F39,F43,F47,F51,F55,F59,F63)</f>
        <v>8327825.5600000005</v>
      </c>
      <c r="G66" s="13">
        <f t="shared" si="6"/>
        <v>8589683.680000002</v>
      </c>
      <c r="H66" s="13">
        <f t="shared" si="4"/>
        <v>261858.12000000104</v>
      </c>
      <c r="I66" s="14">
        <f t="shared" si="5"/>
        <v>1.031443756610099</v>
      </c>
    </row>
    <row r="67" spans="2:9" ht="14.25">
      <c r="B67" s="3"/>
      <c r="C67" s="3"/>
      <c r="D67" s="3"/>
      <c r="E67" s="12" t="s">
        <v>10</v>
      </c>
      <c r="F67" s="13">
        <f t="shared" si="6"/>
        <v>3253467.6999999997</v>
      </c>
      <c r="G67" s="13">
        <f t="shared" si="6"/>
        <v>3573056.06</v>
      </c>
      <c r="H67" s="13">
        <f t="shared" si="4"/>
        <v>319588.36000000034</v>
      </c>
      <c r="I67" s="14">
        <f t="shared" si="5"/>
        <v>1.0982300700265137</v>
      </c>
    </row>
    <row r="68" spans="2:9" ht="14.25">
      <c r="B68" s="3"/>
      <c r="C68" s="3"/>
      <c r="D68" s="3"/>
      <c r="E68" s="12" t="s">
        <v>11</v>
      </c>
      <c r="F68" s="13">
        <f t="shared" si="6"/>
        <v>5074357.86</v>
      </c>
      <c r="G68" s="13">
        <f t="shared" si="6"/>
        <v>5016627.619999999</v>
      </c>
      <c r="H68" s="13">
        <f t="shared" si="4"/>
        <v>-57730.240000001155</v>
      </c>
      <c r="I68" s="14">
        <f t="shared" si="5"/>
        <v>0.988623143737048</v>
      </c>
    </row>
  </sheetData>
  <sheetProtection/>
  <mergeCells count="57">
    <mergeCell ref="B66:D68"/>
    <mergeCell ref="B58:I58"/>
    <mergeCell ref="B59:B61"/>
    <mergeCell ref="C59:D61"/>
    <mergeCell ref="B62:I62"/>
    <mergeCell ref="B63:B65"/>
    <mergeCell ref="C63:D65"/>
    <mergeCell ref="B50:I50"/>
    <mergeCell ref="B51:B53"/>
    <mergeCell ref="C51:D53"/>
    <mergeCell ref="B54:I54"/>
    <mergeCell ref="B55:B57"/>
    <mergeCell ref="C55:D57"/>
    <mergeCell ref="B39:D41"/>
    <mergeCell ref="B42:I42"/>
    <mergeCell ref="B43:B45"/>
    <mergeCell ref="C43:D45"/>
    <mergeCell ref="B46:I46"/>
    <mergeCell ref="B47:B49"/>
    <mergeCell ref="C47:D49"/>
    <mergeCell ref="B33:B35"/>
    <mergeCell ref="C33:C35"/>
    <mergeCell ref="D33:D35"/>
    <mergeCell ref="B36:B38"/>
    <mergeCell ref="C36:C38"/>
    <mergeCell ref="D36:D38"/>
    <mergeCell ref="B27:B29"/>
    <mergeCell ref="C27:C29"/>
    <mergeCell ref="D27:D29"/>
    <mergeCell ref="B30:B32"/>
    <mergeCell ref="C30:C32"/>
    <mergeCell ref="D30:D32"/>
    <mergeCell ref="B21:B23"/>
    <mergeCell ref="C21:C23"/>
    <mergeCell ref="D21:D23"/>
    <mergeCell ref="B24:B26"/>
    <mergeCell ref="C24:C26"/>
    <mergeCell ref="D24:D26"/>
    <mergeCell ref="B15:B17"/>
    <mergeCell ref="C15:C17"/>
    <mergeCell ref="D15:D17"/>
    <mergeCell ref="B18:B20"/>
    <mergeCell ref="C18:C20"/>
    <mergeCell ref="D18:D20"/>
    <mergeCell ref="B5:B10"/>
    <mergeCell ref="C5:C10"/>
    <mergeCell ref="D5:D7"/>
    <mergeCell ref="D8:D10"/>
    <mergeCell ref="B11:D13"/>
    <mergeCell ref="B14:I14"/>
    <mergeCell ref="G1:I1"/>
    <mergeCell ref="B2:I2"/>
    <mergeCell ref="B3:B4"/>
    <mergeCell ref="C3:C4"/>
    <mergeCell ref="D3:E4"/>
    <mergeCell ref="F3:H3"/>
    <mergeCell ref="I3:I4"/>
  </mergeCells>
  <printOptions/>
  <pageMargins left="0.7086614173228347" right="0.7086614173228347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dcterms:created xsi:type="dcterms:W3CDTF">2020-09-14T16:32:53Z</dcterms:created>
  <dcterms:modified xsi:type="dcterms:W3CDTF">2020-09-14T16:33:39Z</dcterms:modified>
  <cp:category/>
  <cp:version/>
  <cp:contentType/>
  <cp:contentStatus/>
</cp:coreProperties>
</file>