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PzOI21 2017" sheetId="1" r:id="rId1"/>
  </sheets>
  <definedNames/>
  <calcPr fullCalcOnLoad="1"/>
</workbook>
</file>

<file path=xl/sharedStrings.xml><?xml version="1.0" encoding="utf-8"?>
<sst xmlns="http://schemas.openxmlformats.org/spreadsheetml/2006/main" count="113" uniqueCount="60">
  <si>
    <t xml:space="preserve">Szkoła Podstawowa z Oddziałami Integracyjnymi nr 21 im. H. Sienkiewicza </t>
  </si>
  <si>
    <t>Lp.</t>
  </si>
  <si>
    <t>Symbol
Grupy</t>
  </si>
  <si>
    <t>Wyszczególnienie</t>
  </si>
  <si>
    <t>Wartość majątku</t>
  </si>
  <si>
    <t>Dynamika
2016/2017</t>
  </si>
  <si>
    <t>Zmiana
wartości</t>
  </si>
  <si>
    <t>1.</t>
  </si>
  <si>
    <t>Grunty</t>
  </si>
  <si>
    <t>Brutto</t>
  </si>
  <si>
    <t>umorzenie</t>
  </si>
  <si>
    <t>netto</t>
  </si>
  <si>
    <t>Grunty - prawo wieczystego użytkowania</t>
  </si>
  <si>
    <t>RAZEM GRUNTY</t>
  </si>
  <si>
    <t>ŚRODKI TRWAŁE</t>
  </si>
  <si>
    <t>2.</t>
  </si>
  <si>
    <t>I</t>
  </si>
  <si>
    <t>Budynki i lokale</t>
  </si>
  <si>
    <t>3.</t>
  </si>
  <si>
    <t>II</t>
  </si>
  <si>
    <t>Obiekty inżynierii lądowej i wodnej</t>
  </si>
  <si>
    <t>4.</t>
  </si>
  <si>
    <t>III</t>
  </si>
  <si>
    <t>Kotły i maszyny energetyczne</t>
  </si>
  <si>
    <t>5.</t>
  </si>
  <si>
    <t>IV</t>
  </si>
  <si>
    <t>Maszyny, urządzenia
i aparaty ogólnego zastosowania</t>
  </si>
  <si>
    <t>6.</t>
  </si>
  <si>
    <t>V</t>
  </si>
  <si>
    <t>Specjalistyczne maszyny, urządzenia i aparaty</t>
  </si>
  <si>
    <t>7.</t>
  </si>
  <si>
    <t>VI</t>
  </si>
  <si>
    <t>Urządzenia techniczne</t>
  </si>
  <si>
    <t>8.</t>
  </si>
  <si>
    <t>VII</t>
  </si>
  <si>
    <t>Środki transportu</t>
  </si>
  <si>
    <t>9.</t>
  </si>
  <si>
    <t>VIII</t>
  </si>
  <si>
    <t>Narzędzia, przyrządy, ruchomości i wyposażenie</t>
  </si>
  <si>
    <t>RAZEM ŚRODKI TRWAŁE</t>
  </si>
  <si>
    <t>POZOSTAŁE ŚRODKI TRWAŁE</t>
  </si>
  <si>
    <t>10.</t>
  </si>
  <si>
    <t>Wyposażenie w użytkowaniu</t>
  </si>
  <si>
    <t>ZBIORY BIBLIOTECZNE</t>
  </si>
  <si>
    <t>11.</t>
  </si>
  <si>
    <t>Zbiory biblioteczne</t>
  </si>
  <si>
    <t>DOBRA KULTURY</t>
  </si>
  <si>
    <t>12.</t>
  </si>
  <si>
    <t>Dobra kultury</t>
  </si>
  <si>
    <t>WARTOŚCI NIEMATERIALNE I PRAWNE</t>
  </si>
  <si>
    <t>13.</t>
  </si>
  <si>
    <t>Wartości niematerialne i prawne</t>
  </si>
  <si>
    <t>DŁUGOTERMINOWE AKTYWA FINANSOWE</t>
  </si>
  <si>
    <t>14.</t>
  </si>
  <si>
    <t>Akcje, udziały, inne papiery i inne aktywa finansowe</t>
  </si>
  <si>
    <t>odpis aktualizujący</t>
  </si>
  <si>
    <t>ŚRODKI TRWAŁE W BUDOWIE</t>
  </si>
  <si>
    <t>15.</t>
  </si>
  <si>
    <t>Środki trwałe w budowie</t>
  </si>
  <si>
    <t>OGÓŁEM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</si>
</sst>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10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64">
      <selection activeCell="A70" sqref="A70:IV82"/>
    </sheetView>
  </sheetViews>
  <sheetFormatPr defaultColWidth="9.140625" defaultRowHeight="15"/>
  <cols>
    <col min="5" max="6" width="10.00390625" style="0" bestFit="1" customWidth="1"/>
    <col min="7" max="7" width="10.140625" style="0" customWidth="1"/>
    <col min="8" max="8" width="10.57421875" style="0" customWidth="1"/>
  </cols>
  <sheetData>
    <row r="1" spans="7:8" ht="14.25">
      <c r="G1" s="12"/>
      <c r="H1" s="11"/>
    </row>
    <row r="2" spans="1:8" ht="14.25">
      <c r="A2" s="41" t="s">
        <v>0</v>
      </c>
      <c r="B2" s="41"/>
      <c r="C2" s="41"/>
      <c r="D2" s="41"/>
      <c r="E2" s="41"/>
      <c r="F2" s="41"/>
      <c r="G2" s="41"/>
      <c r="H2" s="41"/>
    </row>
    <row r="3" spans="1:8" ht="14.25">
      <c r="A3" s="13" t="s">
        <v>1</v>
      </c>
      <c r="B3" s="42" t="s">
        <v>2</v>
      </c>
      <c r="C3" s="13" t="s">
        <v>3</v>
      </c>
      <c r="D3" s="13"/>
      <c r="E3" s="13" t="s">
        <v>4</v>
      </c>
      <c r="F3" s="13"/>
      <c r="G3" s="13"/>
      <c r="H3" s="42" t="s">
        <v>5</v>
      </c>
    </row>
    <row r="4" spans="1:8" ht="22.5">
      <c r="A4" s="13"/>
      <c r="B4" s="42"/>
      <c r="C4" s="13"/>
      <c r="D4" s="13"/>
      <c r="E4" s="2">
        <v>42735</v>
      </c>
      <c r="F4" s="2">
        <v>43100</v>
      </c>
      <c r="G4" s="1" t="s">
        <v>6</v>
      </c>
      <c r="H4" s="42"/>
    </row>
    <row r="5" spans="1:8" ht="14.25">
      <c r="A5" s="38" t="s">
        <v>7</v>
      </c>
      <c r="B5" s="13">
        <v>0</v>
      </c>
      <c r="C5" s="40" t="s">
        <v>8</v>
      </c>
      <c r="D5" s="3" t="s">
        <v>9</v>
      </c>
      <c r="E5" s="4">
        <v>530397.7</v>
      </c>
      <c r="F5" s="4">
        <v>530397.7</v>
      </c>
      <c r="G5" s="4">
        <f aca="true" t="shared" si="0" ref="G5:G13">F5-E5</f>
        <v>0</v>
      </c>
      <c r="H5" s="5">
        <f aca="true" t="shared" si="1" ref="H5:H13">F5/E5</f>
        <v>1</v>
      </c>
    </row>
    <row r="6" spans="1:8" ht="14.25">
      <c r="A6" s="38"/>
      <c r="B6" s="13"/>
      <c r="C6" s="40"/>
      <c r="D6" s="3" t="s">
        <v>10</v>
      </c>
      <c r="E6" s="4">
        <v>0</v>
      </c>
      <c r="F6" s="4">
        <v>0</v>
      </c>
      <c r="G6" s="4">
        <f t="shared" si="0"/>
        <v>0</v>
      </c>
      <c r="H6" s="5" t="e">
        <f t="shared" si="1"/>
        <v>#DIV/0!</v>
      </c>
    </row>
    <row r="7" spans="1:8" ht="14.25">
      <c r="A7" s="38"/>
      <c r="B7" s="13"/>
      <c r="C7" s="40"/>
      <c r="D7" s="3" t="s">
        <v>11</v>
      </c>
      <c r="E7" s="4">
        <f>E5-E6</f>
        <v>530397.7</v>
      </c>
      <c r="F7" s="4">
        <f>F5-F6</f>
        <v>530397.7</v>
      </c>
      <c r="G7" s="4">
        <f t="shared" si="0"/>
        <v>0</v>
      </c>
      <c r="H7" s="5">
        <f t="shared" si="1"/>
        <v>1</v>
      </c>
    </row>
    <row r="8" spans="1:8" ht="14.25">
      <c r="A8" s="38"/>
      <c r="B8" s="13"/>
      <c r="C8" s="40" t="s">
        <v>12</v>
      </c>
      <c r="D8" s="3" t="s">
        <v>9</v>
      </c>
      <c r="E8" s="4">
        <v>0</v>
      </c>
      <c r="F8" s="4">
        <v>0</v>
      </c>
      <c r="G8" s="4">
        <f t="shared" si="0"/>
        <v>0</v>
      </c>
      <c r="H8" s="5" t="e">
        <f t="shared" si="1"/>
        <v>#DIV/0!</v>
      </c>
    </row>
    <row r="9" spans="1:8" ht="14.25">
      <c r="A9" s="38"/>
      <c r="B9" s="13"/>
      <c r="C9" s="40"/>
      <c r="D9" s="3" t="s">
        <v>10</v>
      </c>
      <c r="E9" s="4">
        <v>0</v>
      </c>
      <c r="F9" s="4">
        <v>0</v>
      </c>
      <c r="G9" s="4">
        <f t="shared" si="0"/>
        <v>0</v>
      </c>
      <c r="H9" s="5" t="e">
        <f t="shared" si="1"/>
        <v>#DIV/0!</v>
      </c>
    </row>
    <row r="10" spans="1:8" ht="14.25">
      <c r="A10" s="38"/>
      <c r="B10" s="13"/>
      <c r="C10" s="40"/>
      <c r="D10" s="3" t="s">
        <v>11</v>
      </c>
      <c r="E10" s="4">
        <f>E8-E9</f>
        <v>0</v>
      </c>
      <c r="F10" s="4">
        <f>F8-F9</f>
        <v>0</v>
      </c>
      <c r="G10" s="4">
        <f t="shared" si="0"/>
        <v>0</v>
      </c>
      <c r="H10" s="5" t="e">
        <f t="shared" si="1"/>
        <v>#DIV/0!</v>
      </c>
    </row>
    <row r="11" spans="1:8" ht="14.25">
      <c r="A11" s="13" t="s">
        <v>13</v>
      </c>
      <c r="B11" s="13"/>
      <c r="C11" s="13"/>
      <c r="D11" s="6" t="s">
        <v>9</v>
      </c>
      <c r="E11" s="7">
        <f>SUMIF($D$5:$D$10,"Brutto",E$5:E$10)</f>
        <v>530397.7</v>
      </c>
      <c r="F11" s="7">
        <f>SUMIF($D$5:$D$10,"Brutto",F$5:F$10)</f>
        <v>530397.7</v>
      </c>
      <c r="G11" s="4">
        <f t="shared" si="0"/>
        <v>0</v>
      </c>
      <c r="H11" s="8">
        <f t="shared" si="1"/>
        <v>1</v>
      </c>
    </row>
    <row r="12" spans="1:8" ht="14.25">
      <c r="A12" s="13"/>
      <c r="B12" s="13"/>
      <c r="C12" s="13"/>
      <c r="D12" s="6" t="s">
        <v>10</v>
      </c>
      <c r="E12" s="7">
        <f>SUMIF($D$5:$D$10,"umorzenie",E$5:E$10)</f>
        <v>0</v>
      </c>
      <c r="F12" s="7">
        <f>SUMIF($D$5:$D$10,"umorzenie",F$5:F$10)</f>
        <v>0</v>
      </c>
      <c r="G12" s="4">
        <f t="shared" si="0"/>
        <v>0</v>
      </c>
      <c r="H12" s="8" t="e">
        <f t="shared" si="1"/>
        <v>#DIV/0!</v>
      </c>
    </row>
    <row r="13" spans="1:8" ht="14.25">
      <c r="A13" s="13"/>
      <c r="B13" s="13"/>
      <c r="C13" s="13"/>
      <c r="D13" s="6" t="s">
        <v>11</v>
      </c>
      <c r="E13" s="7">
        <f>SUMIF($D$5:$D$10,"netto",E$5:E$10)</f>
        <v>530397.7</v>
      </c>
      <c r="F13" s="7">
        <f>SUMIF($D$5:$D$10,"netto",F$5:F$10)</f>
        <v>530397.7</v>
      </c>
      <c r="G13" s="4">
        <f t="shared" si="0"/>
        <v>0</v>
      </c>
      <c r="H13" s="8">
        <f t="shared" si="1"/>
        <v>1</v>
      </c>
    </row>
    <row r="14" spans="1:8" ht="14.25">
      <c r="A14" s="13" t="s">
        <v>14</v>
      </c>
      <c r="B14" s="13"/>
      <c r="C14" s="13"/>
      <c r="D14" s="13"/>
      <c r="E14" s="13"/>
      <c r="F14" s="13"/>
      <c r="G14" s="13"/>
      <c r="H14" s="13"/>
    </row>
    <row r="15" spans="1:8" ht="14.25">
      <c r="A15" s="38" t="s">
        <v>15</v>
      </c>
      <c r="B15" s="13" t="s">
        <v>16</v>
      </c>
      <c r="C15" s="39" t="s">
        <v>17</v>
      </c>
      <c r="D15" s="3" t="s">
        <v>9</v>
      </c>
      <c r="E15" s="4">
        <v>5120674.56</v>
      </c>
      <c r="F15" s="4">
        <v>5120674.56</v>
      </c>
      <c r="G15" s="4">
        <f aca="true" t="shared" si="2" ref="G15:G41">F15-E15</f>
        <v>0</v>
      </c>
      <c r="H15" s="5">
        <f aca="true" t="shared" si="3" ref="H15:H41">F15/E15</f>
        <v>1</v>
      </c>
    </row>
    <row r="16" spans="1:8" ht="14.25">
      <c r="A16" s="38"/>
      <c r="B16" s="13"/>
      <c r="C16" s="39"/>
      <c r="D16" s="3" t="s">
        <v>10</v>
      </c>
      <c r="E16" s="4">
        <v>1872543.61</v>
      </c>
      <c r="F16" s="4">
        <v>2000560.49</v>
      </c>
      <c r="G16" s="4">
        <f t="shared" si="2"/>
        <v>128016.87999999989</v>
      </c>
      <c r="H16" s="5">
        <f t="shared" si="3"/>
        <v>1.068365232893027</v>
      </c>
    </row>
    <row r="17" spans="1:8" ht="14.25">
      <c r="A17" s="38"/>
      <c r="B17" s="13"/>
      <c r="C17" s="39"/>
      <c r="D17" s="3" t="s">
        <v>11</v>
      </c>
      <c r="E17" s="4">
        <f>E15-E16</f>
        <v>3248130.9499999993</v>
      </c>
      <c r="F17" s="4">
        <f>F15-F16</f>
        <v>3120114.0699999994</v>
      </c>
      <c r="G17" s="4">
        <f t="shared" si="2"/>
        <v>-128016.87999999989</v>
      </c>
      <c r="H17" s="5">
        <f t="shared" si="3"/>
        <v>0.960587524958007</v>
      </c>
    </row>
    <row r="18" spans="1:8" ht="14.25">
      <c r="A18" s="17" t="s">
        <v>18</v>
      </c>
      <c r="B18" s="32" t="s">
        <v>19</v>
      </c>
      <c r="C18" s="35" t="s">
        <v>20</v>
      </c>
      <c r="D18" s="3" t="s">
        <v>9</v>
      </c>
      <c r="E18" s="4">
        <v>1415629.99</v>
      </c>
      <c r="F18" s="4">
        <v>1433581.24</v>
      </c>
      <c r="G18" s="4">
        <f t="shared" si="2"/>
        <v>17951.25</v>
      </c>
      <c r="H18" s="5">
        <f t="shared" si="3"/>
        <v>1.0126807500030428</v>
      </c>
    </row>
    <row r="19" spans="1:8" ht="14.25">
      <c r="A19" s="18"/>
      <c r="B19" s="33"/>
      <c r="C19" s="36"/>
      <c r="D19" s="3" t="s">
        <v>10</v>
      </c>
      <c r="E19" s="4">
        <v>221618.51</v>
      </c>
      <c r="F19" s="4">
        <v>258149.97</v>
      </c>
      <c r="G19" s="4">
        <f t="shared" si="2"/>
        <v>36531.45999999999</v>
      </c>
      <c r="H19" s="5">
        <f t="shared" si="3"/>
        <v>1.1648393899949963</v>
      </c>
    </row>
    <row r="20" spans="1:8" ht="14.25">
      <c r="A20" s="19"/>
      <c r="B20" s="34"/>
      <c r="C20" s="37"/>
      <c r="D20" s="3" t="s">
        <v>11</v>
      </c>
      <c r="E20" s="4">
        <f>E18-E19</f>
        <v>1194011.48</v>
      </c>
      <c r="F20" s="4">
        <f>F18-F19</f>
        <v>1175431.27</v>
      </c>
      <c r="G20" s="4">
        <f t="shared" si="2"/>
        <v>-18580.209999999963</v>
      </c>
      <c r="H20" s="5">
        <f t="shared" si="3"/>
        <v>0.9844388347086914</v>
      </c>
    </row>
    <row r="21" spans="1:8" ht="14.25">
      <c r="A21" s="17" t="s">
        <v>21</v>
      </c>
      <c r="B21" s="32" t="s">
        <v>22</v>
      </c>
      <c r="C21" s="35" t="s">
        <v>23</v>
      </c>
      <c r="D21" s="3" t="s">
        <v>9</v>
      </c>
      <c r="E21" s="4">
        <v>0</v>
      </c>
      <c r="F21" s="4">
        <v>0</v>
      </c>
      <c r="G21" s="4">
        <f t="shared" si="2"/>
        <v>0</v>
      </c>
      <c r="H21" s="5" t="e">
        <f t="shared" si="3"/>
        <v>#DIV/0!</v>
      </c>
    </row>
    <row r="22" spans="1:8" ht="14.25">
      <c r="A22" s="18"/>
      <c r="B22" s="33"/>
      <c r="C22" s="36"/>
      <c r="D22" s="3" t="s">
        <v>10</v>
      </c>
      <c r="E22" s="4">
        <v>0</v>
      </c>
      <c r="F22" s="4">
        <v>0</v>
      </c>
      <c r="G22" s="4">
        <f t="shared" si="2"/>
        <v>0</v>
      </c>
      <c r="H22" s="5" t="e">
        <f t="shared" si="3"/>
        <v>#DIV/0!</v>
      </c>
    </row>
    <row r="23" spans="1:8" ht="14.25">
      <c r="A23" s="19"/>
      <c r="B23" s="34"/>
      <c r="C23" s="37"/>
      <c r="D23" s="3" t="s">
        <v>11</v>
      </c>
      <c r="E23" s="4">
        <f>E21-E22</f>
        <v>0</v>
      </c>
      <c r="F23" s="4">
        <f>F21-F22</f>
        <v>0</v>
      </c>
      <c r="G23" s="4">
        <f t="shared" si="2"/>
        <v>0</v>
      </c>
      <c r="H23" s="5" t="e">
        <f t="shared" si="3"/>
        <v>#DIV/0!</v>
      </c>
    </row>
    <row r="24" spans="1:8" ht="14.25">
      <c r="A24" s="17" t="s">
        <v>24</v>
      </c>
      <c r="B24" s="32" t="s">
        <v>25</v>
      </c>
      <c r="C24" s="35" t="s">
        <v>26</v>
      </c>
      <c r="D24" s="3" t="s">
        <v>9</v>
      </c>
      <c r="E24" s="4">
        <v>239378.45</v>
      </c>
      <c r="F24" s="4">
        <v>294114.72</v>
      </c>
      <c r="G24" s="4">
        <f t="shared" si="2"/>
        <v>54736.26999999996</v>
      </c>
      <c r="H24" s="5">
        <f t="shared" si="3"/>
        <v>1.2286599733601749</v>
      </c>
    </row>
    <row r="25" spans="1:8" ht="14.25">
      <c r="A25" s="18"/>
      <c r="B25" s="33"/>
      <c r="C25" s="36"/>
      <c r="D25" s="3" t="s">
        <v>10</v>
      </c>
      <c r="E25" s="4">
        <v>208314.35</v>
      </c>
      <c r="F25" s="4">
        <v>231762.69</v>
      </c>
      <c r="G25" s="4">
        <f t="shared" si="2"/>
        <v>23448.339999999997</v>
      </c>
      <c r="H25" s="5">
        <f t="shared" si="3"/>
        <v>1.112562288675744</v>
      </c>
    </row>
    <row r="26" spans="1:8" ht="14.25">
      <c r="A26" s="19"/>
      <c r="B26" s="34"/>
      <c r="C26" s="37"/>
      <c r="D26" s="3" t="s">
        <v>11</v>
      </c>
      <c r="E26" s="4">
        <f>E24-E25</f>
        <v>31064.100000000006</v>
      </c>
      <c r="F26" s="4">
        <f>F24-F25</f>
        <v>62352.02999999997</v>
      </c>
      <c r="G26" s="4">
        <f t="shared" si="2"/>
        <v>31287.929999999964</v>
      </c>
      <c r="H26" s="5">
        <f t="shared" si="3"/>
        <v>2.0072054236240535</v>
      </c>
    </row>
    <row r="27" spans="1:8" ht="14.25">
      <c r="A27" s="17" t="s">
        <v>27</v>
      </c>
      <c r="B27" s="32" t="s">
        <v>28</v>
      </c>
      <c r="C27" s="35" t="s">
        <v>29</v>
      </c>
      <c r="D27" s="3" t="s">
        <v>9</v>
      </c>
      <c r="E27" s="4">
        <v>2399</v>
      </c>
      <c r="F27" s="4">
        <v>6857</v>
      </c>
      <c r="G27" s="4">
        <f t="shared" si="2"/>
        <v>4458</v>
      </c>
      <c r="H27" s="5">
        <f t="shared" si="3"/>
        <v>2.858274280950396</v>
      </c>
    </row>
    <row r="28" spans="1:8" ht="14.25">
      <c r="A28" s="18"/>
      <c r="B28" s="33"/>
      <c r="C28" s="36"/>
      <c r="D28" s="3" t="s">
        <v>10</v>
      </c>
      <c r="E28" s="4">
        <v>79.97</v>
      </c>
      <c r="F28" s="4">
        <v>515.87</v>
      </c>
      <c r="G28" s="4">
        <f t="shared" si="2"/>
        <v>435.9</v>
      </c>
      <c r="H28" s="5">
        <f t="shared" si="3"/>
        <v>6.450794047767913</v>
      </c>
    </row>
    <row r="29" spans="1:8" ht="14.25">
      <c r="A29" s="19"/>
      <c r="B29" s="34"/>
      <c r="C29" s="37"/>
      <c r="D29" s="3" t="s">
        <v>11</v>
      </c>
      <c r="E29" s="4">
        <f>E27-E28</f>
        <v>2319.03</v>
      </c>
      <c r="F29" s="4">
        <f>F27-F28</f>
        <v>6341.13</v>
      </c>
      <c r="G29" s="4">
        <f t="shared" si="2"/>
        <v>4022.1</v>
      </c>
      <c r="H29" s="5">
        <f t="shared" si="3"/>
        <v>2.7343889471028833</v>
      </c>
    </row>
    <row r="30" spans="1:8" ht="14.25">
      <c r="A30" s="17" t="s">
        <v>30</v>
      </c>
      <c r="B30" s="32" t="s">
        <v>31</v>
      </c>
      <c r="C30" s="35" t="s">
        <v>32</v>
      </c>
      <c r="D30" s="3" t="s">
        <v>9</v>
      </c>
      <c r="E30" s="4">
        <v>89979.35</v>
      </c>
      <c r="F30" s="4">
        <v>101119.74</v>
      </c>
      <c r="G30" s="4">
        <f t="shared" si="2"/>
        <v>11140.39</v>
      </c>
      <c r="H30" s="5">
        <f t="shared" si="3"/>
        <v>1.1238105187468013</v>
      </c>
    </row>
    <row r="31" spans="1:8" ht="14.25">
      <c r="A31" s="18"/>
      <c r="B31" s="33"/>
      <c r="C31" s="36"/>
      <c r="D31" s="3" t="s">
        <v>10</v>
      </c>
      <c r="E31" s="4">
        <v>34093.84</v>
      </c>
      <c r="F31" s="4">
        <v>44501.31</v>
      </c>
      <c r="G31" s="4">
        <f t="shared" si="2"/>
        <v>10407.470000000001</v>
      </c>
      <c r="H31" s="5">
        <f t="shared" si="3"/>
        <v>1.3052595424862674</v>
      </c>
    </row>
    <row r="32" spans="1:8" ht="14.25">
      <c r="A32" s="19"/>
      <c r="B32" s="34"/>
      <c r="C32" s="37"/>
      <c r="D32" s="3" t="s">
        <v>11</v>
      </c>
      <c r="E32" s="4">
        <f>E30-E31</f>
        <v>55885.51000000001</v>
      </c>
      <c r="F32" s="4">
        <f>F30-F31</f>
        <v>56618.43000000001</v>
      </c>
      <c r="G32" s="4">
        <f t="shared" si="2"/>
        <v>732.9199999999983</v>
      </c>
      <c r="H32" s="5">
        <f t="shared" si="3"/>
        <v>1.013114669616507</v>
      </c>
    </row>
    <row r="33" spans="1:8" ht="14.25">
      <c r="A33" s="17" t="s">
        <v>33</v>
      </c>
      <c r="B33" s="32" t="s">
        <v>34</v>
      </c>
      <c r="C33" s="35" t="s">
        <v>35</v>
      </c>
      <c r="D33" s="3" t="s">
        <v>9</v>
      </c>
      <c r="E33" s="4">
        <v>0</v>
      </c>
      <c r="F33" s="4">
        <v>0</v>
      </c>
      <c r="G33" s="4">
        <f t="shared" si="2"/>
        <v>0</v>
      </c>
      <c r="H33" s="5" t="e">
        <f t="shared" si="3"/>
        <v>#DIV/0!</v>
      </c>
    </row>
    <row r="34" spans="1:8" ht="14.25">
      <c r="A34" s="18"/>
      <c r="B34" s="33"/>
      <c r="C34" s="36"/>
      <c r="D34" s="3" t="s">
        <v>10</v>
      </c>
      <c r="E34" s="4">
        <v>0</v>
      </c>
      <c r="F34" s="4">
        <v>0</v>
      </c>
      <c r="G34" s="4">
        <f t="shared" si="2"/>
        <v>0</v>
      </c>
      <c r="H34" s="5" t="e">
        <f t="shared" si="3"/>
        <v>#DIV/0!</v>
      </c>
    </row>
    <row r="35" spans="1:8" ht="14.25">
      <c r="A35" s="19"/>
      <c r="B35" s="34"/>
      <c r="C35" s="37"/>
      <c r="D35" s="3" t="s">
        <v>11</v>
      </c>
      <c r="E35" s="4">
        <f>E33-E34</f>
        <v>0</v>
      </c>
      <c r="F35" s="4">
        <f>F33-F34</f>
        <v>0</v>
      </c>
      <c r="G35" s="4">
        <f t="shared" si="2"/>
        <v>0</v>
      </c>
      <c r="H35" s="5" t="e">
        <f t="shared" si="3"/>
        <v>#DIV/0!</v>
      </c>
    </row>
    <row r="36" spans="1:8" ht="14.25">
      <c r="A36" s="17" t="s">
        <v>36</v>
      </c>
      <c r="B36" s="32" t="s">
        <v>37</v>
      </c>
      <c r="C36" s="35" t="s">
        <v>38</v>
      </c>
      <c r="D36" s="3" t="s">
        <v>9</v>
      </c>
      <c r="E36" s="4">
        <v>235155.89</v>
      </c>
      <c r="F36" s="4">
        <v>276389.11</v>
      </c>
      <c r="G36" s="4">
        <f t="shared" si="2"/>
        <v>41233.21999999997</v>
      </c>
      <c r="H36" s="5">
        <f t="shared" si="3"/>
        <v>1.1753441940152975</v>
      </c>
    </row>
    <row r="37" spans="1:8" ht="14.25">
      <c r="A37" s="18"/>
      <c r="B37" s="33"/>
      <c r="C37" s="36"/>
      <c r="D37" s="3" t="s">
        <v>10</v>
      </c>
      <c r="E37" s="4">
        <v>147348.56</v>
      </c>
      <c r="F37" s="4">
        <v>170585.94</v>
      </c>
      <c r="G37" s="4">
        <f t="shared" si="2"/>
        <v>23237.380000000005</v>
      </c>
      <c r="H37" s="5">
        <f t="shared" si="3"/>
        <v>1.1577034753512352</v>
      </c>
    </row>
    <row r="38" spans="1:8" ht="14.25">
      <c r="A38" s="19"/>
      <c r="B38" s="34"/>
      <c r="C38" s="37"/>
      <c r="D38" s="3" t="s">
        <v>11</v>
      </c>
      <c r="E38" s="4">
        <f>E36-E37</f>
        <v>87807.33000000002</v>
      </c>
      <c r="F38" s="4">
        <f>F36-F37</f>
        <v>105803.16999999998</v>
      </c>
      <c r="G38" s="4">
        <f t="shared" si="2"/>
        <v>17995.839999999967</v>
      </c>
      <c r="H38" s="5">
        <f t="shared" si="3"/>
        <v>1.204946899080065</v>
      </c>
    </row>
    <row r="39" spans="1:8" ht="14.25">
      <c r="A39" s="13" t="s">
        <v>39</v>
      </c>
      <c r="B39" s="13"/>
      <c r="C39" s="13"/>
      <c r="D39" s="6" t="s">
        <v>9</v>
      </c>
      <c r="E39" s="7">
        <f>SUMIF($D$15:$D$38,"Brutto",E$15:E$38)</f>
        <v>7103217.239999999</v>
      </c>
      <c r="F39" s="7">
        <f>SUMIF($D$15:$D$38,"Brutto",F$15:F$38)</f>
        <v>7232736.37</v>
      </c>
      <c r="G39" s="4">
        <f t="shared" si="2"/>
        <v>129519.13000000082</v>
      </c>
      <c r="H39" s="8">
        <f t="shared" si="3"/>
        <v>1.018233868629365</v>
      </c>
    </row>
    <row r="40" spans="1:8" ht="14.25">
      <c r="A40" s="13"/>
      <c r="B40" s="13"/>
      <c r="C40" s="13"/>
      <c r="D40" s="6" t="s">
        <v>10</v>
      </c>
      <c r="E40" s="7">
        <f>SUMIF($D$15:$D$38,"umorzenie",E$15:E$38)</f>
        <v>2483998.8400000003</v>
      </c>
      <c r="F40" s="7">
        <f>SUMIF($D$15:$D$38,"umorzenie",F$15:F$38)</f>
        <v>2706076.27</v>
      </c>
      <c r="G40" s="4">
        <f t="shared" si="2"/>
        <v>222077.4299999997</v>
      </c>
      <c r="H40" s="8">
        <f t="shared" si="3"/>
        <v>1.0894031939241966</v>
      </c>
    </row>
    <row r="41" spans="1:8" ht="14.25">
      <c r="A41" s="13"/>
      <c r="B41" s="13"/>
      <c r="C41" s="13"/>
      <c r="D41" s="6" t="s">
        <v>11</v>
      </c>
      <c r="E41" s="7">
        <f>SUMIF($D$15:$D$38,"netto",E$15:E$38)</f>
        <v>4619218.399999999</v>
      </c>
      <c r="F41" s="7">
        <f>SUMIF($D$15:$D$38,"netto",F$15:F$38)</f>
        <v>4526660.1</v>
      </c>
      <c r="G41" s="4">
        <f t="shared" si="2"/>
        <v>-92558.29999999981</v>
      </c>
      <c r="H41" s="8">
        <f t="shared" si="3"/>
        <v>0.9799623460107451</v>
      </c>
    </row>
    <row r="42" spans="1:8" ht="14.25">
      <c r="A42" s="13" t="s">
        <v>40</v>
      </c>
      <c r="B42" s="13"/>
      <c r="C42" s="13"/>
      <c r="D42" s="13"/>
      <c r="E42" s="13"/>
      <c r="F42" s="13"/>
      <c r="G42" s="13"/>
      <c r="H42" s="13"/>
    </row>
    <row r="43" spans="1:8" ht="14.25">
      <c r="A43" s="17" t="s">
        <v>41</v>
      </c>
      <c r="B43" s="31" t="s">
        <v>42</v>
      </c>
      <c r="C43" s="21"/>
      <c r="D43" s="3" t="s">
        <v>9</v>
      </c>
      <c r="E43" s="4">
        <v>392898.57</v>
      </c>
      <c r="F43" s="4">
        <v>403269.59</v>
      </c>
      <c r="G43" s="4">
        <f>F43-E43</f>
        <v>10371.020000000019</v>
      </c>
      <c r="H43" s="5">
        <f>F43/E43</f>
        <v>1.0263961764991918</v>
      </c>
    </row>
    <row r="44" spans="1:8" ht="14.25">
      <c r="A44" s="18"/>
      <c r="B44" s="22"/>
      <c r="C44" s="23"/>
      <c r="D44" s="3" t="s">
        <v>10</v>
      </c>
      <c r="E44" s="4">
        <v>392898.57</v>
      </c>
      <c r="F44" s="4">
        <v>403269.59</v>
      </c>
      <c r="G44" s="4">
        <f>F44-E44</f>
        <v>10371.020000000019</v>
      </c>
      <c r="H44" s="5">
        <f>F44/E44</f>
        <v>1.0263961764991918</v>
      </c>
    </row>
    <row r="45" spans="1:8" ht="14.25">
      <c r="A45" s="19"/>
      <c r="B45" s="24"/>
      <c r="C45" s="25"/>
      <c r="D45" s="3" t="s">
        <v>11</v>
      </c>
      <c r="E45" s="4">
        <f>E43-E44</f>
        <v>0</v>
      </c>
      <c r="F45" s="4">
        <f>F43-F44</f>
        <v>0</v>
      </c>
      <c r="G45" s="4">
        <f>F45-E45</f>
        <v>0</v>
      </c>
      <c r="H45" s="5" t="e">
        <f>F45/E45</f>
        <v>#DIV/0!</v>
      </c>
    </row>
    <row r="46" spans="1:8" ht="14.25">
      <c r="A46" s="14" t="s">
        <v>43</v>
      </c>
      <c r="B46" s="15"/>
      <c r="C46" s="15"/>
      <c r="D46" s="15"/>
      <c r="E46" s="15"/>
      <c r="F46" s="15"/>
      <c r="G46" s="15"/>
      <c r="H46" s="16"/>
    </row>
    <row r="47" spans="1:8" ht="14.25">
      <c r="A47" s="17" t="s">
        <v>44</v>
      </c>
      <c r="B47" s="31" t="s">
        <v>45</v>
      </c>
      <c r="C47" s="21"/>
      <c r="D47" s="3" t="s">
        <v>9</v>
      </c>
      <c r="E47" s="4">
        <v>66538.79</v>
      </c>
      <c r="F47" s="4">
        <v>100285.96</v>
      </c>
      <c r="G47" s="4">
        <f>F47-E47</f>
        <v>33747.17000000001</v>
      </c>
      <c r="H47" s="5">
        <f>F47/E47</f>
        <v>1.5071803980805785</v>
      </c>
    </row>
    <row r="48" spans="1:8" ht="14.25">
      <c r="A48" s="18"/>
      <c r="B48" s="22"/>
      <c r="C48" s="23"/>
      <c r="D48" s="3" t="s">
        <v>10</v>
      </c>
      <c r="E48" s="4">
        <v>66538.79</v>
      </c>
      <c r="F48" s="4">
        <v>100285.96</v>
      </c>
      <c r="G48" s="4">
        <f>F48-E48</f>
        <v>33747.17000000001</v>
      </c>
      <c r="H48" s="5">
        <f>F48/E48</f>
        <v>1.5071803980805785</v>
      </c>
    </row>
    <row r="49" spans="1:8" ht="14.25">
      <c r="A49" s="19"/>
      <c r="B49" s="24"/>
      <c r="C49" s="25"/>
      <c r="D49" s="3" t="s">
        <v>11</v>
      </c>
      <c r="E49" s="4">
        <f>E47-E48</f>
        <v>0</v>
      </c>
      <c r="F49" s="4">
        <f>F47-F48</f>
        <v>0</v>
      </c>
      <c r="G49" s="4">
        <f>F49-E49</f>
        <v>0</v>
      </c>
      <c r="H49" s="5" t="e">
        <f>F49/E49</f>
        <v>#DIV/0!</v>
      </c>
    </row>
    <row r="50" spans="1:8" ht="14.25">
      <c r="A50" s="14" t="s">
        <v>46</v>
      </c>
      <c r="B50" s="15"/>
      <c r="C50" s="15"/>
      <c r="D50" s="15"/>
      <c r="E50" s="15"/>
      <c r="F50" s="15"/>
      <c r="G50" s="15"/>
      <c r="H50" s="16"/>
    </row>
    <row r="51" spans="1:8" ht="14.25">
      <c r="A51" s="17" t="s">
        <v>47</v>
      </c>
      <c r="B51" s="20" t="s">
        <v>48</v>
      </c>
      <c r="C51" s="26"/>
      <c r="D51" s="3" t="s">
        <v>9</v>
      </c>
      <c r="E51" s="4">
        <v>0</v>
      </c>
      <c r="F51" s="4">
        <v>0</v>
      </c>
      <c r="G51" s="4">
        <f>F51-E51</f>
        <v>0</v>
      </c>
      <c r="H51" s="5" t="e">
        <f>F51/E51</f>
        <v>#DIV/0!</v>
      </c>
    </row>
    <row r="52" spans="1:8" ht="14.25">
      <c r="A52" s="18"/>
      <c r="B52" s="27"/>
      <c r="C52" s="28"/>
      <c r="D52" s="3" t="s">
        <v>10</v>
      </c>
      <c r="E52" s="4">
        <v>0</v>
      </c>
      <c r="F52" s="4">
        <v>0</v>
      </c>
      <c r="G52" s="4">
        <f>F52-E52</f>
        <v>0</v>
      </c>
      <c r="H52" s="5" t="e">
        <f>F52/E52</f>
        <v>#DIV/0!</v>
      </c>
    </row>
    <row r="53" spans="1:8" ht="14.25">
      <c r="A53" s="19"/>
      <c r="B53" s="29"/>
      <c r="C53" s="30"/>
      <c r="D53" s="3" t="s">
        <v>11</v>
      </c>
      <c r="E53" s="4">
        <f>E51-E52</f>
        <v>0</v>
      </c>
      <c r="F53" s="4">
        <f>F51-F52</f>
        <v>0</v>
      </c>
      <c r="G53" s="4">
        <f>F53-E53</f>
        <v>0</v>
      </c>
      <c r="H53" s="5" t="e">
        <f>F53/E53</f>
        <v>#DIV/0!</v>
      </c>
    </row>
    <row r="54" spans="1:8" ht="14.25">
      <c r="A54" s="14" t="s">
        <v>49</v>
      </c>
      <c r="B54" s="15"/>
      <c r="C54" s="15"/>
      <c r="D54" s="15"/>
      <c r="E54" s="15"/>
      <c r="F54" s="15"/>
      <c r="G54" s="15"/>
      <c r="H54" s="16"/>
    </row>
    <row r="55" spans="1:8" ht="14.25">
      <c r="A55" s="17" t="s">
        <v>50</v>
      </c>
      <c r="B55" s="20" t="s">
        <v>51</v>
      </c>
      <c r="C55" s="26"/>
      <c r="D55" s="3" t="s">
        <v>9</v>
      </c>
      <c r="E55" s="4">
        <v>43682.55</v>
      </c>
      <c r="F55" s="4">
        <v>51955.95</v>
      </c>
      <c r="G55" s="4">
        <f>F55-E55</f>
        <v>8273.399999999994</v>
      </c>
      <c r="H55" s="5">
        <f>F55/E55</f>
        <v>1.1893982837540389</v>
      </c>
    </row>
    <row r="56" spans="1:8" ht="14.25">
      <c r="A56" s="18"/>
      <c r="B56" s="27"/>
      <c r="C56" s="28"/>
      <c r="D56" s="3" t="s">
        <v>10</v>
      </c>
      <c r="E56" s="4">
        <v>39519.47</v>
      </c>
      <c r="F56" s="4">
        <v>43835.88</v>
      </c>
      <c r="G56" s="4">
        <f>F56-E56</f>
        <v>4316.409999999996</v>
      </c>
      <c r="H56" s="5">
        <f>F56/E56</f>
        <v>1.109222365583344</v>
      </c>
    </row>
    <row r="57" spans="1:8" ht="14.25">
      <c r="A57" s="19"/>
      <c r="B57" s="29"/>
      <c r="C57" s="30"/>
      <c r="D57" s="3" t="s">
        <v>11</v>
      </c>
      <c r="E57" s="4">
        <f>E55-E56</f>
        <v>4163.080000000002</v>
      </c>
      <c r="F57" s="4">
        <f>F55-F56</f>
        <v>8120.07</v>
      </c>
      <c r="G57" s="4">
        <f>F57-E57</f>
        <v>3956.989999999998</v>
      </c>
      <c r="H57" s="5">
        <f>F57/E57</f>
        <v>1.9504957867732535</v>
      </c>
    </row>
    <row r="58" spans="1:8" ht="14.25">
      <c r="A58" s="14" t="s">
        <v>52</v>
      </c>
      <c r="B58" s="15"/>
      <c r="C58" s="15"/>
      <c r="D58" s="15"/>
      <c r="E58" s="15"/>
      <c r="F58" s="15"/>
      <c r="G58" s="15"/>
      <c r="H58" s="16"/>
    </row>
    <row r="59" spans="1:8" ht="14.25">
      <c r="A59" s="17" t="s">
        <v>53</v>
      </c>
      <c r="B59" s="20" t="s">
        <v>54</v>
      </c>
      <c r="C59" s="21"/>
      <c r="D59" s="3" t="s">
        <v>9</v>
      </c>
      <c r="E59" s="4">
        <v>0</v>
      </c>
      <c r="F59" s="4">
        <v>0</v>
      </c>
      <c r="G59" s="4">
        <f>F59-E59</f>
        <v>0</v>
      </c>
      <c r="H59" s="5" t="e">
        <f>F59/E59</f>
        <v>#DIV/0!</v>
      </c>
    </row>
    <row r="60" spans="1:8" ht="17.25" customHeight="1">
      <c r="A60" s="18"/>
      <c r="B60" s="22"/>
      <c r="C60" s="23"/>
      <c r="D60" s="9" t="s">
        <v>55</v>
      </c>
      <c r="E60" s="4">
        <v>0</v>
      </c>
      <c r="F60" s="4">
        <v>0</v>
      </c>
      <c r="G60" s="4">
        <f>F60-E60</f>
        <v>0</v>
      </c>
      <c r="H60" s="5" t="e">
        <f>F60/E60</f>
        <v>#DIV/0!</v>
      </c>
    </row>
    <row r="61" spans="1:8" ht="14.25">
      <c r="A61" s="19"/>
      <c r="B61" s="24"/>
      <c r="C61" s="25"/>
      <c r="D61" s="3" t="s">
        <v>11</v>
      </c>
      <c r="E61" s="4">
        <f>E59-E60</f>
        <v>0</v>
      </c>
      <c r="F61" s="4">
        <f>F59-F60</f>
        <v>0</v>
      </c>
      <c r="G61" s="4">
        <f>F61-E61</f>
        <v>0</v>
      </c>
      <c r="H61" s="5" t="e">
        <f>F61/E61</f>
        <v>#DIV/0!</v>
      </c>
    </row>
    <row r="62" spans="1:8" ht="14.25">
      <c r="A62" s="14" t="s">
        <v>56</v>
      </c>
      <c r="B62" s="15"/>
      <c r="C62" s="15"/>
      <c r="D62" s="15"/>
      <c r="E62" s="15"/>
      <c r="F62" s="15"/>
      <c r="G62" s="15"/>
      <c r="H62" s="16"/>
    </row>
    <row r="63" spans="1:8" ht="14.25">
      <c r="A63" s="17" t="s">
        <v>57</v>
      </c>
      <c r="B63" s="20" t="s">
        <v>58</v>
      </c>
      <c r="C63" s="21"/>
      <c r="D63" s="3" t="s">
        <v>9</v>
      </c>
      <c r="E63" s="4">
        <v>9179.99</v>
      </c>
      <c r="F63" s="4">
        <v>0</v>
      </c>
      <c r="G63" s="4">
        <f aca="true" t="shared" si="4" ref="G63:G68">F63-E63</f>
        <v>-9179.99</v>
      </c>
      <c r="H63" s="5">
        <f aca="true" t="shared" si="5" ref="H63:H68">F63/E63</f>
        <v>0</v>
      </c>
    </row>
    <row r="64" spans="1:8" ht="14.25">
      <c r="A64" s="18"/>
      <c r="B64" s="22"/>
      <c r="C64" s="23"/>
      <c r="D64" s="3" t="s">
        <v>10</v>
      </c>
      <c r="E64" s="4">
        <v>0</v>
      </c>
      <c r="F64" s="4">
        <v>0</v>
      </c>
      <c r="G64" s="4">
        <f t="shared" si="4"/>
        <v>0</v>
      </c>
      <c r="H64" s="5" t="e">
        <f t="shared" si="5"/>
        <v>#DIV/0!</v>
      </c>
    </row>
    <row r="65" spans="1:8" ht="14.25">
      <c r="A65" s="19"/>
      <c r="B65" s="24"/>
      <c r="C65" s="25"/>
      <c r="D65" s="3" t="s">
        <v>11</v>
      </c>
      <c r="E65" s="4">
        <f>E63-E64</f>
        <v>9179.99</v>
      </c>
      <c r="F65" s="4">
        <f>F63-F64</f>
        <v>0</v>
      </c>
      <c r="G65" s="4">
        <f t="shared" si="4"/>
        <v>-9179.99</v>
      </c>
      <c r="H65" s="5">
        <f t="shared" si="5"/>
        <v>0</v>
      </c>
    </row>
    <row r="66" spans="1:8" ht="14.25">
      <c r="A66" s="13" t="s">
        <v>59</v>
      </c>
      <c r="B66" s="13"/>
      <c r="C66" s="13"/>
      <c r="D66" s="6" t="s">
        <v>9</v>
      </c>
      <c r="E66" s="7">
        <f aca="true" t="shared" si="6" ref="E66:F68">SUM(E11,E39,E43,E47,E51,E55,E59,E63)</f>
        <v>8145914.84</v>
      </c>
      <c r="F66" s="7">
        <f t="shared" si="6"/>
        <v>8318645.57</v>
      </c>
      <c r="G66" s="7">
        <f t="shared" si="4"/>
        <v>172730.73000000045</v>
      </c>
      <c r="H66" s="8">
        <f t="shared" si="5"/>
        <v>1.0212045833270704</v>
      </c>
    </row>
    <row r="67" spans="1:8" ht="14.25">
      <c r="A67" s="13"/>
      <c r="B67" s="13"/>
      <c r="C67" s="13"/>
      <c r="D67" s="6" t="s">
        <v>10</v>
      </c>
      <c r="E67" s="7">
        <f t="shared" si="6"/>
        <v>2982955.6700000004</v>
      </c>
      <c r="F67" s="7">
        <f t="shared" si="6"/>
        <v>3253467.6999999997</v>
      </c>
      <c r="G67" s="7">
        <f t="shared" si="4"/>
        <v>270512.02999999933</v>
      </c>
      <c r="H67" s="8">
        <f t="shared" si="5"/>
        <v>1.0906859034884684</v>
      </c>
    </row>
    <row r="68" spans="1:8" ht="14.25">
      <c r="A68" s="13"/>
      <c r="B68" s="13"/>
      <c r="C68" s="13"/>
      <c r="D68" s="6" t="s">
        <v>11</v>
      </c>
      <c r="E68" s="7">
        <f t="shared" si="6"/>
        <v>5162959.17</v>
      </c>
      <c r="F68" s="7">
        <f t="shared" si="6"/>
        <v>5065177.87</v>
      </c>
      <c r="G68" s="7">
        <f t="shared" si="4"/>
        <v>-97781.29999999981</v>
      </c>
      <c r="H68" s="8">
        <f t="shared" si="5"/>
        <v>0.9810609968468916</v>
      </c>
    </row>
    <row r="70" ht="14.25">
      <c r="A70" s="10"/>
    </row>
  </sheetData>
  <sheetProtection/>
  <mergeCells count="56">
    <mergeCell ref="A2:H2"/>
    <mergeCell ref="A3:A4"/>
    <mergeCell ref="B3:B4"/>
    <mergeCell ref="C3:D4"/>
    <mergeCell ref="E3:G3"/>
    <mergeCell ref="H3:H4"/>
    <mergeCell ref="A5:A10"/>
    <mergeCell ref="B5:B10"/>
    <mergeCell ref="C5:C7"/>
    <mergeCell ref="C8:C10"/>
    <mergeCell ref="A11:C13"/>
    <mergeCell ref="A14:H14"/>
    <mergeCell ref="A15:A17"/>
    <mergeCell ref="B15:B17"/>
    <mergeCell ref="C15:C17"/>
    <mergeCell ref="A18:A20"/>
    <mergeCell ref="B18:B20"/>
    <mergeCell ref="C18:C20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  <mergeCell ref="A30:A32"/>
    <mergeCell ref="B30:B32"/>
    <mergeCell ref="C30:C32"/>
    <mergeCell ref="A33:A35"/>
    <mergeCell ref="B33:B35"/>
    <mergeCell ref="C33:C35"/>
    <mergeCell ref="A36:A38"/>
    <mergeCell ref="B36:B38"/>
    <mergeCell ref="C36:C38"/>
    <mergeCell ref="A39:C41"/>
    <mergeCell ref="A42:H42"/>
    <mergeCell ref="A43:A45"/>
    <mergeCell ref="B43:C45"/>
    <mergeCell ref="A46:H46"/>
    <mergeCell ref="A47:A49"/>
    <mergeCell ref="B47:C49"/>
    <mergeCell ref="A50:H50"/>
    <mergeCell ref="A51:A53"/>
    <mergeCell ref="B51:C53"/>
    <mergeCell ref="A54:H54"/>
    <mergeCell ref="A55:A57"/>
    <mergeCell ref="B55:C57"/>
    <mergeCell ref="A58:H58"/>
    <mergeCell ref="A59:A61"/>
    <mergeCell ref="B59:C61"/>
    <mergeCell ref="A62:H62"/>
    <mergeCell ref="A63:A65"/>
    <mergeCell ref="B63:C65"/>
    <mergeCell ref="A66:C6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</dc:creator>
  <cp:keywords/>
  <dc:description/>
  <cp:lastModifiedBy>Edyta</cp:lastModifiedBy>
  <cp:lastPrinted>2018-04-16T09:10:16Z</cp:lastPrinted>
  <dcterms:created xsi:type="dcterms:W3CDTF">2018-02-26T08:58:04Z</dcterms:created>
  <dcterms:modified xsi:type="dcterms:W3CDTF">2020-09-14T16:37:42Z</dcterms:modified>
  <cp:category/>
  <cp:version/>
  <cp:contentType/>
  <cp:contentStatus/>
</cp:coreProperties>
</file>